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Files WADAS\AARS\Ben\AARs\2019\CGS\Cluster6\PCSO\PCSO2019_aar\"/>
    </mc:Choice>
  </mc:AlternateContent>
  <bookViews>
    <workbookView xWindow="-108" yWindow="-108" windowWidth="19428" windowHeight="10428"/>
  </bookViews>
  <sheets>
    <sheet name="SFP" sheetId="1" r:id="rId1"/>
    <sheet name="SCI" sheetId="2" r:id="rId2"/>
    <sheet name="SCE" sheetId="3" r:id="rId3"/>
    <sheet name="SCF" sheetId="4" r:id="rId4"/>
  </sheets>
  <definedNames>
    <definedName name="_xlnm._FilterDatabase" localSheetId="3" hidden="1">SCF!$C$1:$C$104</definedName>
    <definedName name="_xlnm.Print_Area" localSheetId="2">SCE!$A$1:$H$28</definedName>
    <definedName name="_xlnm.Print_Area" localSheetId="3">SCF!$A$1:$I$81</definedName>
    <definedName name="_xlnm.Print_Area" localSheetId="1">SCI!$A$1:$N$33</definedName>
    <definedName name="_xlnm.Print_Area" localSheetId="0">SFP!$A$1:$J$77</definedName>
    <definedName name="_xlnm.Print_Titles" localSheetId="2">SCE!$3:$8</definedName>
    <definedName name="_xlnm.Print_Titles" localSheetId="3">SCF!$7:$7</definedName>
    <definedName name="Z_40EB7377_BD0B_4EC9_A1DA_B43E76253221_.wvu.Cols" localSheetId="3" hidden="1">SCF!#REF!</definedName>
    <definedName name="Z_40EB7377_BD0B_4EC9_A1DA_B43E76253221_.wvu.PrintArea" localSheetId="3" hidden="1">SCF!$B$1:$G$79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3" i="4" l="1"/>
  <c r="H24" i="3" l="1"/>
  <c r="H23" i="3"/>
  <c r="G19" i="3"/>
  <c r="G25" i="3" s="1"/>
  <c r="F19" i="3"/>
  <c r="F25" i="3" s="1"/>
  <c r="H17" i="3"/>
  <c r="H16" i="3"/>
  <c r="H15" i="3"/>
  <c r="H11" i="3"/>
  <c r="H19" i="3" l="1"/>
  <c r="H25" i="3" s="1"/>
  <c r="I73" i="4" l="1"/>
  <c r="N14" i="2" l="1"/>
  <c r="L14" i="2"/>
  <c r="L21" i="2"/>
  <c r="N21" i="2"/>
  <c r="I44" i="4"/>
  <c r="I53" i="4"/>
  <c r="I65" i="4"/>
  <c r="L23" i="2" l="1"/>
  <c r="L26" i="2" s="1"/>
  <c r="I27" i="4"/>
  <c r="I46" i="4" s="1"/>
  <c r="I75" i="4" s="1"/>
  <c r="N23" i="2"/>
  <c r="N26" i="2" s="1"/>
  <c r="N28" i="2" s="1"/>
  <c r="I67" i="4"/>
  <c r="L30" i="2" l="1"/>
  <c r="L28" i="2"/>
  <c r="I78" i="4"/>
  <c r="G76" i="4" s="1"/>
  <c r="N30" i="2"/>
  <c r="H69" i="1"/>
  <c r="J57" i="1" l="1"/>
  <c r="H57" i="1"/>
  <c r="G65" i="4" l="1"/>
  <c r="G53" i="4"/>
  <c r="G44" i="4"/>
  <c r="G27" i="4"/>
  <c r="J69" i="1"/>
  <c r="J46" i="1"/>
  <c r="J59" i="1" s="1"/>
  <c r="H46" i="1"/>
  <c r="H59" i="1" s="1"/>
  <c r="J35" i="1"/>
  <c r="H35" i="1"/>
  <c r="J19" i="1"/>
  <c r="H19" i="1"/>
  <c r="G67" i="4" l="1"/>
  <c r="G46" i="4"/>
  <c r="H71" i="1"/>
  <c r="J71" i="1"/>
  <c r="H36" i="1"/>
  <c r="J36" i="1"/>
  <c r="G75" i="4" l="1"/>
  <c r="G78" i="4" s="1"/>
</calcChain>
</file>

<file path=xl/sharedStrings.xml><?xml version="1.0" encoding="utf-8"?>
<sst xmlns="http://schemas.openxmlformats.org/spreadsheetml/2006/main" count="191" uniqueCount="152">
  <si>
    <t>ASSETS</t>
  </si>
  <si>
    <t>Current Assets</t>
  </si>
  <si>
    <t>International Reserves</t>
  </si>
  <si>
    <t>Financial Assets</t>
  </si>
  <si>
    <t>Receivables</t>
  </si>
  <si>
    <t>Inventories</t>
  </si>
  <si>
    <t>Non-Current Assets</t>
  </si>
  <si>
    <t xml:space="preserve">Non-International Reserves Foreign Assets  </t>
  </si>
  <si>
    <t>Investments in Joint Ventures</t>
  </si>
  <si>
    <t>Investments in Associates/Affiliates</t>
  </si>
  <si>
    <t>Investments in Subsidiaries</t>
  </si>
  <si>
    <t>Biological Assets</t>
  </si>
  <si>
    <t>Current Liabilities</t>
  </si>
  <si>
    <t>Inter-Agency Payables</t>
  </si>
  <si>
    <t>Trust Liabilities</t>
  </si>
  <si>
    <t>Deferred Credits/Unearned Income</t>
  </si>
  <si>
    <t xml:space="preserve">Provisions </t>
  </si>
  <si>
    <t>Non-Current Liabilities</t>
  </si>
  <si>
    <t>Currency Issued</t>
  </si>
  <si>
    <t>Deposit Liabilities</t>
  </si>
  <si>
    <t>Deferred Tax Liabilities</t>
  </si>
  <si>
    <t>EQUITY</t>
  </si>
  <si>
    <t>Government Equity</t>
  </si>
  <si>
    <t>Revaluation Surplus</t>
  </si>
  <si>
    <t>Stockholders' Equity</t>
  </si>
  <si>
    <t>Cumulative Translation Adjustment</t>
  </si>
  <si>
    <t>Members' Equity</t>
  </si>
  <si>
    <t>The notes on pages __ to __ form part of these statements.</t>
  </si>
  <si>
    <t>*The notes referred were assumed.</t>
  </si>
  <si>
    <t>Profit/(Loss) Before Tax</t>
  </si>
  <si>
    <t>Profit/(Loss) After Tax</t>
  </si>
  <si>
    <t>Net Income/(Loss)</t>
  </si>
  <si>
    <t>Cumulative Changes in Fair Value of Investments</t>
  </si>
  <si>
    <t>TOTAL</t>
  </si>
  <si>
    <t>Add/(Deduct):</t>
  </si>
  <si>
    <t>CASH FLOWS FROM OPERATING ACTIVITIES</t>
  </si>
  <si>
    <t>Cash Inflows</t>
  </si>
  <si>
    <t>Cash Outflows</t>
  </si>
  <si>
    <t>Prepayments</t>
  </si>
  <si>
    <t>CASH FLOWS FROM INVESTING ACTIVITIES</t>
  </si>
  <si>
    <t>CASH AND CASH EQUIVALENTS, DECEMBER 31</t>
  </si>
  <si>
    <t>TOTAL ASSETS</t>
  </si>
  <si>
    <t>TOTAL LIABILITIES</t>
  </si>
  <si>
    <t>LIABILITIES AND EQUITY</t>
  </si>
  <si>
    <t>INCOME</t>
  </si>
  <si>
    <t>EXPENSES</t>
  </si>
  <si>
    <t>Retained Earnings
(Deficit)</t>
  </si>
  <si>
    <t>Net Cash Provided by (Used in) Operating Activities</t>
  </si>
  <si>
    <t>Net Cash Provided By (Used In) Investing Activities</t>
  </si>
  <si>
    <t>STATEMENTS OF FINANCIAL POSITION</t>
  </si>
  <si>
    <t>STATEMENTS OF COMPREHENSIVE INCOME</t>
  </si>
  <si>
    <t xml:space="preserve">   STATEMENTS OF CASH FLOWS</t>
  </si>
  <si>
    <t>PHILIPPINE CHARITY SWEEPSTAKES OFFICE</t>
  </si>
  <si>
    <t>As at December 31, 2018 and 2017</t>
  </si>
  <si>
    <t>2018</t>
  </si>
  <si>
    <t>Total Cash Inflows</t>
  </si>
  <si>
    <t>Total Cash Outflows</t>
  </si>
  <si>
    <t>CHANGES IN EQUITY FOR 2018</t>
  </si>
  <si>
    <t>(ALL FUNDS)</t>
  </si>
  <si>
    <t>NOTES</t>
  </si>
  <si>
    <t>(As Restated)</t>
  </si>
  <si>
    <t>Garnishment</t>
  </si>
  <si>
    <t>STATEMENT OF CHANGES IN EQUITY</t>
  </si>
  <si>
    <t>TOTAL LIABILITIES AND EQUITY</t>
  </si>
  <si>
    <t>-</t>
  </si>
  <si>
    <t>Total Comprehensive Income</t>
  </si>
  <si>
    <t>CASH FLOWS FROM FINANCING ACTIVITIES</t>
  </si>
  <si>
    <t>(In Philippine Peso)</t>
  </si>
  <si>
    <t>As at December 31, 2019 and 2018</t>
  </si>
  <si>
    <t>For the Years Ended December 31, 2019 and 2018</t>
  </si>
  <si>
    <t>BALANCE AT JANUARY 1, 2018</t>
  </si>
  <si>
    <t>CHANGES IN EQUITY FOR 2019</t>
  </si>
  <si>
    <t>2018                       (As Restated)</t>
  </si>
  <si>
    <t>2019</t>
  </si>
  <si>
    <t>Gains/(Loss)</t>
  </si>
  <si>
    <t>RESTATED BALANCE AT DECEMBER 31, 2018</t>
  </si>
  <si>
    <t>(Note 22)</t>
  </si>
  <si>
    <t>Comprehensive Income/(Loss)</t>
  </si>
  <si>
    <t>Dividends</t>
  </si>
  <si>
    <t>Cash and cash equivalents</t>
  </si>
  <si>
    <t>Other investments</t>
  </si>
  <si>
    <t>Other current assets</t>
  </si>
  <si>
    <t>Financial assets</t>
  </si>
  <si>
    <t>Investment property</t>
  </si>
  <si>
    <t>Property, plant and equipment</t>
  </si>
  <si>
    <t>Intangible assets</t>
  </si>
  <si>
    <t>Deferred tax assets - net</t>
  </si>
  <si>
    <t>Other non-current assets</t>
  </si>
  <si>
    <t xml:space="preserve">Financial liabilities  </t>
  </si>
  <si>
    <t>Inter-agency payables</t>
  </si>
  <si>
    <t>Other current liabilities</t>
  </si>
  <si>
    <t>Trust liabilities</t>
  </si>
  <si>
    <t>Retained earnings</t>
  </si>
  <si>
    <t>Cumulative changes in  fair value</t>
  </si>
  <si>
    <t>Service and business income</t>
  </si>
  <si>
    <t>Other non-operating income</t>
  </si>
  <si>
    <t>Personnel services</t>
  </si>
  <si>
    <t>Maintenance and other operating expenses</t>
  </si>
  <si>
    <t>Financial expenses</t>
  </si>
  <si>
    <t>Non-cash expenses</t>
  </si>
  <si>
    <t>Income tax expense/(benefit)</t>
  </si>
  <si>
    <t>Income tax expense/(benefit) - deferred</t>
  </si>
  <si>
    <t>Financial assistance/subsidy/contribution</t>
  </si>
  <si>
    <t>Other comprehensive income/(loss)</t>
  </si>
  <si>
    <t>BALANCE AT DECEMBER 31, 2019</t>
  </si>
  <si>
    <t>Payment of dividends</t>
  </si>
  <si>
    <t>Dividends payable</t>
  </si>
  <si>
    <t>Comprehensive income</t>
  </si>
  <si>
    <t>Other adjustments</t>
  </si>
  <si>
    <t>Proceeds from sales</t>
  </si>
  <si>
    <t>Share from small town lottery / bingo milyonaryo / peryahan</t>
  </si>
  <si>
    <t>STL agents - remittances</t>
  </si>
  <si>
    <t>Share from scratch tickets</t>
  </si>
  <si>
    <t>Interest income</t>
  </si>
  <si>
    <t>Miscellaneous income</t>
  </si>
  <si>
    <t>Other service income</t>
  </si>
  <si>
    <t>Application / filing / processing fees</t>
  </si>
  <si>
    <t>Inspection / installation fee</t>
  </si>
  <si>
    <t>Fines and penalties</t>
  </si>
  <si>
    <t>Collection of accounts receivable</t>
  </si>
  <si>
    <t>Rental income</t>
  </si>
  <si>
    <t>Miscellaneous receivables / cash collections</t>
  </si>
  <si>
    <t>Cash bond / performance bond / bidder's bond</t>
  </si>
  <si>
    <t>Prize fund seed from PGMC / POSC / instant sweepstakes</t>
  </si>
  <si>
    <t>Fund transfer to home office</t>
  </si>
  <si>
    <t>Prize fund expenses</t>
  </si>
  <si>
    <t>Payments made to Bureau of Internal Revenue</t>
  </si>
  <si>
    <t>Charity fund expenses</t>
  </si>
  <si>
    <t>Personnel services expenses</t>
  </si>
  <si>
    <t>Inventories-office supplies,thermal rolls and betslips, etc.</t>
  </si>
  <si>
    <t>Payment of liabilities</t>
  </si>
  <si>
    <t>Cash advance / Due from officers and employees</t>
  </si>
  <si>
    <t>Cash and cash equivalent at January 1</t>
  </si>
  <si>
    <t>Increase (Decrease) in cash and cash equivalents</t>
  </si>
  <si>
    <t>Payments made to GSIS, Pag-IBIG, PhilHealth and etc.</t>
  </si>
  <si>
    <t>Guaranty deposits</t>
  </si>
  <si>
    <t>Payment of other liabilities</t>
  </si>
  <si>
    <t>Termination of short-term investments</t>
  </si>
  <si>
    <t>Disposal of assets</t>
  </si>
  <si>
    <t>Investment and other marketable securities</t>
  </si>
  <si>
    <t>Other assets</t>
  </si>
  <si>
    <t>Purchase of equipment</t>
  </si>
  <si>
    <t>Purchase of IT equipment</t>
  </si>
  <si>
    <t>Purchase of motor vehicle</t>
  </si>
  <si>
    <t>Purchase of furniture and fixtures</t>
  </si>
  <si>
    <t>Purchase of medical dental / hospital equipment</t>
  </si>
  <si>
    <t>Construction of office building</t>
  </si>
  <si>
    <t>Leasehold improvement / renovation</t>
  </si>
  <si>
    <t>Principal payment of financing lease</t>
  </si>
  <si>
    <t>The notes on pages 11  to 86 form part of these Financial Statements.</t>
  </si>
  <si>
    <t>The notes on pages 11 to 86 form part of these Financial Statements.</t>
  </si>
  <si>
    <t>The notes on pages 11 to 86  form part of these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</si>
</sst>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25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b/>
      <u val="double"/>
      <sz val="11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u val="double"/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1"/>
      <color theme="1"/>
      <name val=" "/>
    </font>
    <font>
      <b/>
      <sz val="11"/>
      <color theme="1"/>
      <name val=" "/>
    </font>
    <font>
      <sz val="11"/>
      <color rgb="FFFF0000"/>
      <name val="Arial"/>
      <family val="2"/>
    </font>
    <font>
      <sz val="11"/>
      <name val="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8" fillId="0" borderId="0"/>
  </cellStyleXfs>
  <cellXfs count="272">
    <xf numFmtId="0" fontId="0" fillId="0" borderId="0" xfId="0"/>
    <xf numFmtId="0" fontId="14" fillId="0" borderId="0" xfId="0" applyFont="1" applyFill="1"/>
    <xf numFmtId="165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43" fontId="15" fillId="0" borderId="0" xfId="0" applyNumberFormat="1" applyFont="1" applyFill="1" applyAlignment="1">
      <alignment horizontal="center"/>
    </xf>
    <xf numFmtId="165" fontId="15" fillId="0" borderId="0" xfId="0" applyNumberFormat="1" applyFont="1" applyFill="1" applyAlignment="1">
      <alignment horizontal="center"/>
    </xf>
    <xf numFmtId="0" fontId="15" fillId="0" borderId="0" xfId="0" applyFont="1" applyFill="1"/>
    <xf numFmtId="43" fontId="15" fillId="0" borderId="0" xfId="1" applyFont="1" applyFill="1"/>
    <xf numFmtId="0" fontId="16" fillId="0" borderId="0" xfId="0" applyFont="1" applyFill="1"/>
    <xf numFmtId="0" fontId="14" fillId="0" borderId="0" xfId="0" applyFont="1" applyFill="1" applyAlignment="1">
      <alignment horizontal="left"/>
    </xf>
    <xf numFmtId="43" fontId="14" fillId="0" borderId="0" xfId="1" applyFont="1" applyFill="1"/>
    <xf numFmtId="0" fontId="16" fillId="0" borderId="0" xfId="0" applyFont="1" applyFill="1" applyBorder="1"/>
    <xf numFmtId="0" fontId="14" fillId="0" borderId="0" xfId="0" applyFont="1" applyFill="1" applyBorder="1"/>
    <xf numFmtId="43" fontId="14" fillId="0" borderId="0" xfId="1" applyFont="1" applyFill="1" applyBorder="1"/>
    <xf numFmtId="0" fontId="2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43" fontId="15" fillId="0" borderId="0" xfId="1" applyFont="1" applyFill="1" applyBorder="1"/>
    <xf numFmtId="43" fontId="14" fillId="0" borderId="0" xfId="0" applyNumberFormat="1" applyFont="1" applyFill="1" applyBorder="1"/>
    <xf numFmtId="165" fontId="14" fillId="0" borderId="0" xfId="0" applyNumberFormat="1" applyFont="1" applyFill="1" applyBorder="1"/>
    <xf numFmtId="0" fontId="14" fillId="0" borderId="0" xfId="0" applyFont="1" applyFill="1" applyBorder="1" applyAlignment="1">
      <alignment horizontal="left"/>
    </xf>
    <xf numFmtId="43" fontId="17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vertical="top"/>
    </xf>
    <xf numFmtId="43" fontId="14" fillId="0" borderId="0" xfId="0" applyNumberFormat="1" applyFont="1" applyFill="1"/>
    <xf numFmtId="165" fontId="14" fillId="0" borderId="0" xfId="0" applyNumberFormat="1" applyFont="1" applyFill="1"/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1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quotePrefix="1" applyFont="1" applyFill="1" applyAlignment="1">
      <alignment horizontal="left"/>
    </xf>
    <xf numFmtId="0" fontId="2" fillId="0" borderId="0" xfId="0" quotePrefix="1" applyFont="1" applyFill="1" applyBorder="1" applyAlignment="1"/>
    <xf numFmtId="0" fontId="2" fillId="0" borderId="0" xfId="0" applyFont="1" applyFill="1" applyAlignment="1">
      <alignment horizontal="center"/>
    </xf>
    <xf numFmtId="0" fontId="16" fillId="0" borderId="0" xfId="0" applyFont="1"/>
    <xf numFmtId="164" fontId="3" fillId="0" borderId="0" xfId="0" applyNumberFormat="1" applyFont="1" applyFill="1"/>
    <xf numFmtId="0" fontId="14" fillId="0" borderId="0" xfId="0" applyFont="1" applyBorder="1"/>
    <xf numFmtId="0" fontId="3" fillId="0" borderId="0" xfId="0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9" fillId="0" borderId="0" xfId="3" applyFont="1"/>
    <xf numFmtId="0" fontId="10" fillId="0" borderId="0" xfId="3" applyFont="1" applyFill="1" applyBorder="1" applyAlignment="1">
      <alignment horizontal="center"/>
    </xf>
    <xf numFmtId="0" fontId="10" fillId="0" borderId="0" xfId="3" applyFont="1" applyAlignment="1"/>
    <xf numFmtId="0" fontId="10" fillId="0" borderId="0" xfId="3" applyFont="1"/>
    <xf numFmtId="0" fontId="10" fillId="0" borderId="0" xfId="3" applyFont="1" applyAlignment="1">
      <alignment horizontal="left" indent="1"/>
    </xf>
    <xf numFmtId="0" fontId="19" fillId="0" borderId="0" xfId="3" applyFont="1" applyAlignment="1">
      <alignment horizontal="center"/>
    </xf>
    <xf numFmtId="0" fontId="9" fillId="0" borderId="0" xfId="3" applyFont="1" applyAlignment="1"/>
    <xf numFmtId="0" fontId="9" fillId="0" borderId="0" xfId="3" applyFont="1" applyAlignment="1">
      <alignment horizontal="left"/>
    </xf>
    <xf numFmtId="0" fontId="20" fillId="0" borderId="0" xfId="3" applyFont="1" applyAlignment="1">
      <alignment horizontal="center"/>
    </xf>
    <xf numFmtId="0" fontId="9" fillId="0" borderId="0" xfId="3" applyFont="1" applyFill="1" applyBorder="1"/>
    <xf numFmtId="0" fontId="9" fillId="0" borderId="0" xfId="3" applyFont="1" applyFill="1" applyAlignment="1"/>
    <xf numFmtId="0" fontId="9" fillId="0" borderId="0" xfId="3" applyFont="1" applyFill="1" applyAlignment="1">
      <alignment horizontal="left"/>
    </xf>
    <xf numFmtId="0" fontId="9" fillId="0" borderId="0" xfId="3" applyFont="1" applyFill="1"/>
    <xf numFmtId="0" fontId="10" fillId="0" borderId="0" xfId="3" applyFont="1" applyFill="1" applyBorder="1" applyAlignment="1">
      <alignment horizontal="left" indent="1"/>
    </xf>
    <xf numFmtId="0" fontId="9" fillId="0" borderId="0" xfId="3" applyFont="1" applyFill="1" applyBorder="1" applyAlignment="1">
      <alignment horizontal="center"/>
    </xf>
    <xf numFmtId="0" fontId="10" fillId="0" borderId="0" xfId="3" applyFont="1" applyFill="1" applyBorder="1"/>
    <xf numFmtId="0" fontId="9" fillId="0" borderId="0" xfId="3" applyFont="1" applyAlignment="1">
      <alignment horizontal="left" indent="1"/>
    </xf>
    <xf numFmtId="0" fontId="10" fillId="0" borderId="0" xfId="3" applyFont="1" applyAlignment="1">
      <alignment horizontal="left"/>
    </xf>
    <xf numFmtId="165" fontId="9" fillId="0" borderId="0" xfId="2" applyNumberFormat="1" applyFont="1" applyBorder="1"/>
    <xf numFmtId="0" fontId="9" fillId="0" borderId="0" xfId="3" applyFont="1" applyBorder="1"/>
    <xf numFmtId="165" fontId="9" fillId="0" borderId="0" xfId="2" applyNumberFormat="1" applyFont="1"/>
    <xf numFmtId="165" fontId="9" fillId="0" borderId="0" xfId="3" applyNumberFormat="1" applyFont="1"/>
    <xf numFmtId="0" fontId="14" fillId="0" borderId="3" xfId="0" applyFont="1" applyFill="1" applyBorder="1"/>
    <xf numFmtId="0" fontId="14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15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0" xfId="0" applyFont="1"/>
    <xf numFmtId="0" fontId="15" fillId="0" borderId="3" xfId="0" applyFont="1" applyFill="1" applyBorder="1"/>
    <xf numFmtId="0" fontId="14" fillId="0" borderId="4" xfId="0" applyFont="1" applyFill="1" applyBorder="1"/>
    <xf numFmtId="0" fontId="15" fillId="0" borderId="4" xfId="0" applyFont="1" applyFill="1" applyBorder="1"/>
    <xf numFmtId="0" fontId="15" fillId="0" borderId="2" xfId="0" applyFont="1" applyFill="1" applyBorder="1"/>
    <xf numFmtId="0" fontId="16" fillId="0" borderId="3" xfId="0" applyFont="1" applyFill="1" applyBorder="1"/>
    <xf numFmtId="0" fontId="14" fillId="0" borderId="3" xfId="0" applyFont="1" applyFill="1" applyBorder="1" applyAlignment="1">
      <alignment horizontal="left"/>
    </xf>
    <xf numFmtId="0" fontId="21" fillId="0" borderId="1" xfId="0" applyFont="1" applyFill="1" applyBorder="1"/>
    <xf numFmtId="0" fontId="22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quotePrefix="1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3" fillId="0" borderId="3" xfId="0" quotePrefix="1" applyFont="1" applyFill="1" applyBorder="1" applyAlignment="1">
      <alignment horizontal="lef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3" fillId="0" borderId="0" xfId="3" applyFont="1"/>
    <xf numFmtId="0" fontId="3" fillId="2" borderId="0" xfId="3" applyFont="1" applyFill="1"/>
    <xf numFmtId="0" fontId="3" fillId="0" borderId="0" xfId="3" applyFont="1" applyAlignment="1">
      <alignment vertical="top" wrapText="1"/>
    </xf>
    <xf numFmtId="0" fontId="3" fillId="2" borderId="0" xfId="3" applyFont="1" applyFill="1" applyAlignment="1">
      <alignment vertical="top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 applyBorder="1"/>
    <xf numFmtId="0" fontId="3" fillId="2" borderId="0" xfId="3" applyFont="1" applyFill="1" applyBorder="1"/>
    <xf numFmtId="0" fontId="2" fillId="2" borderId="0" xfId="3" applyFont="1" applyFill="1"/>
    <xf numFmtId="0" fontId="3" fillId="2" borderId="0" xfId="3" applyFont="1" applyFill="1" applyAlignment="1">
      <alignment horizontal="center"/>
    </xf>
    <xf numFmtId="43" fontId="3" fillId="2" borderId="0" xfId="2" applyFont="1" applyFill="1" applyAlignment="1">
      <alignment horizontal="center"/>
    </xf>
    <xf numFmtId="0" fontId="2" fillId="2" borderId="0" xfId="3" applyFont="1" applyFill="1" applyBorder="1" applyAlignment="1">
      <alignment horizontal="center" vertical="center" wrapText="1"/>
    </xf>
    <xf numFmtId="0" fontId="3" fillId="2" borderId="1" xfId="3" applyFont="1" applyFill="1" applyBorder="1"/>
    <xf numFmtId="0" fontId="2" fillId="2" borderId="1" xfId="3" applyFont="1" applyFill="1" applyBorder="1"/>
    <xf numFmtId="0" fontId="3" fillId="2" borderId="4" xfId="3" applyFont="1" applyFill="1" applyBorder="1"/>
    <xf numFmtId="0" fontId="2" fillId="2" borderId="4" xfId="3" applyFont="1" applyFill="1" applyBorder="1"/>
    <xf numFmtId="0" fontId="10" fillId="0" borderId="1" xfId="3" applyFont="1" applyFill="1" applyBorder="1" applyAlignment="1">
      <alignment horizontal="left"/>
    </xf>
    <xf numFmtId="0" fontId="10" fillId="0" borderId="1" xfId="3" applyFont="1" applyFill="1" applyBorder="1" applyAlignment="1">
      <alignment horizontal="center"/>
    </xf>
    <xf numFmtId="49" fontId="10" fillId="0" borderId="1" xfId="2" applyNumberFormat="1" applyFont="1" applyFill="1" applyBorder="1" applyAlignment="1">
      <alignment horizontal="center" wrapText="1"/>
    </xf>
    <xf numFmtId="0" fontId="10" fillId="0" borderId="1" xfId="3" applyFont="1" applyBorder="1" applyAlignment="1">
      <alignment horizontal="left" indent="1"/>
    </xf>
    <xf numFmtId="0" fontId="10" fillId="0" borderId="1" xfId="3" applyFont="1" applyBorder="1" applyAlignment="1">
      <alignment horizontal="center"/>
    </xf>
    <xf numFmtId="0" fontId="10" fillId="0" borderId="1" xfId="3" applyFont="1" applyBorder="1" applyAlignment="1"/>
    <xf numFmtId="0" fontId="10" fillId="0" borderId="1" xfId="3" applyFont="1" applyFill="1" applyBorder="1" applyAlignment="1">
      <alignment horizontal="left" indent="1"/>
    </xf>
    <xf numFmtId="0" fontId="10" fillId="0" borderId="1" xfId="3" applyFont="1" applyFill="1" applyBorder="1"/>
    <xf numFmtId="0" fontId="10" fillId="0" borderId="1" xfId="3" applyFont="1" applyBorder="1" applyAlignment="1">
      <alignment horizontal="left"/>
    </xf>
    <xf numFmtId="0" fontId="10" fillId="0" borderId="2" xfId="3" applyFont="1" applyBorder="1" applyAlignment="1"/>
    <xf numFmtId="0" fontId="10" fillId="0" borderId="2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9" fillId="0" borderId="1" xfId="3" applyFont="1" applyBorder="1" applyAlignment="1">
      <alignment horizontal="center"/>
    </xf>
    <xf numFmtId="0" fontId="3" fillId="2" borderId="3" xfId="3" applyFont="1" applyFill="1" applyBorder="1" applyAlignment="1">
      <alignment vertical="top" wrapText="1"/>
    </xf>
    <xf numFmtId="0" fontId="3" fillId="2" borderId="5" xfId="3" applyFont="1" applyFill="1" applyBorder="1" applyAlignment="1">
      <alignment vertical="top" wrapText="1"/>
    </xf>
    <xf numFmtId="0" fontId="3" fillId="2" borderId="3" xfId="3" applyFont="1" applyFill="1" applyBorder="1" applyAlignment="1">
      <alignment horizontal="center" vertical="top" wrapText="1"/>
    </xf>
    <xf numFmtId="0" fontId="14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/>
    </xf>
    <xf numFmtId="0" fontId="9" fillId="0" borderId="3" xfId="3" applyFont="1" applyBorder="1" applyAlignment="1"/>
    <xf numFmtId="165" fontId="15" fillId="0" borderId="0" xfId="0" applyNumberFormat="1" applyFont="1" applyFill="1" applyBorder="1" applyAlignment="1">
      <alignment horizontal="center"/>
    </xf>
    <xf numFmtId="165" fontId="3" fillId="0" borderId="0" xfId="3" applyNumberFormat="1" applyFont="1"/>
    <xf numFmtId="0" fontId="9" fillId="0" borderId="3" xfId="3" applyFont="1" applyFill="1" applyBorder="1" applyAlignment="1"/>
    <xf numFmtId="0" fontId="9" fillId="0" borderId="3" xfId="3" applyFont="1" applyFill="1" applyBorder="1" applyAlignment="1">
      <alignment horizontal="center"/>
    </xf>
    <xf numFmtId="0" fontId="2" fillId="0" borderId="5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3" fillId="0" borderId="0" xfId="1" applyNumberFormat="1" applyFont="1" applyFill="1" applyBorder="1"/>
    <xf numFmtId="3" fontId="14" fillId="0" borderId="0" xfId="0" applyNumberFormat="1" applyFont="1" applyFill="1" applyAlignment="1">
      <alignment horizontal="center"/>
    </xf>
    <xf numFmtId="3" fontId="3" fillId="0" borderId="3" xfId="1" applyNumberFormat="1" applyFont="1" applyFill="1" applyBorder="1"/>
    <xf numFmtId="3" fontId="15" fillId="0" borderId="1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41" fontId="3" fillId="0" borderId="0" xfId="1" applyNumberFormat="1" applyFont="1" applyFill="1" applyBorder="1"/>
    <xf numFmtId="3" fontId="15" fillId="0" borderId="4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3" fontId="3" fillId="0" borderId="1" xfId="1" applyNumberFormat="1" applyFont="1" applyFill="1" applyBorder="1"/>
    <xf numFmtId="3" fontId="2" fillId="0" borderId="1" xfId="1" applyNumberFormat="1" applyFont="1" applyFill="1" applyBorder="1"/>
    <xf numFmtId="3" fontId="2" fillId="0" borderId="0" xfId="1" applyNumberFormat="1" applyFont="1" applyFill="1" applyBorder="1"/>
    <xf numFmtId="3" fontId="2" fillId="0" borderId="3" xfId="1" applyNumberFormat="1" applyFont="1" applyFill="1" applyBorder="1"/>
    <xf numFmtId="0" fontId="2" fillId="0" borderId="1" xfId="0" applyFont="1" applyFill="1" applyBorder="1" applyAlignment="1">
      <alignment horizontal="right" wrapText="1"/>
    </xf>
    <xf numFmtId="0" fontId="3" fillId="2" borderId="3" xfId="1" quotePrefix="1" applyNumberFormat="1" applyFont="1" applyFill="1" applyBorder="1" applyAlignment="1">
      <alignment horizontal="right" vertical="center" wrapText="1"/>
    </xf>
    <xf numFmtId="3" fontId="10" fillId="0" borderId="1" xfId="3" quotePrefix="1" applyNumberFormat="1" applyFont="1" applyBorder="1" applyAlignment="1">
      <alignment horizontal="right"/>
    </xf>
    <xf numFmtId="3" fontId="10" fillId="0" borderId="1" xfId="3" applyNumberFormat="1" applyFont="1" applyBorder="1" applyAlignment="1">
      <alignment horizontal="right"/>
    </xf>
    <xf numFmtId="3" fontId="10" fillId="0" borderId="0" xfId="3" applyNumberFormat="1" applyFont="1" applyAlignment="1">
      <alignment horizontal="right"/>
    </xf>
    <xf numFmtId="3" fontId="10" fillId="0" borderId="0" xfId="3" applyNumberFormat="1" applyFont="1" applyBorder="1" applyAlignment="1">
      <alignment horizontal="right"/>
    </xf>
    <xf numFmtId="3" fontId="10" fillId="0" borderId="0" xfId="2" applyNumberFormat="1" applyFont="1" applyAlignment="1">
      <alignment horizontal="right"/>
    </xf>
    <xf numFmtId="3" fontId="9" fillId="0" borderId="0" xfId="2" applyNumberFormat="1" applyFont="1" applyBorder="1" applyAlignment="1">
      <alignment horizontal="right"/>
    </xf>
    <xf numFmtId="0" fontId="2" fillId="0" borderId="0" xfId="0" quotePrefix="1" applyFont="1" applyFill="1" applyBorder="1" applyAlignment="1">
      <alignment horizontal="left"/>
    </xf>
    <xf numFmtId="0" fontId="3" fillId="0" borderId="1" xfId="0" quotePrefix="1" applyFont="1" applyFill="1" applyBorder="1" applyAlignment="1">
      <alignment horizontal="left"/>
    </xf>
    <xf numFmtId="0" fontId="3" fillId="0" borderId="1" xfId="0" applyFont="1" applyFill="1" applyBorder="1"/>
    <xf numFmtId="0" fontId="9" fillId="0" borderId="0" xfId="3" applyFont="1" applyBorder="1" applyAlignment="1"/>
    <xf numFmtId="0" fontId="9" fillId="0" borderId="0" xfId="3" applyFont="1" applyBorder="1" applyAlignment="1">
      <alignment horizontal="center"/>
    </xf>
    <xf numFmtId="0" fontId="9" fillId="0" borderId="1" xfId="3" applyFont="1" applyFill="1" applyBorder="1" applyAlignment="1"/>
    <xf numFmtId="0" fontId="3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/>
    </xf>
    <xf numFmtId="3" fontId="3" fillId="0" borderId="0" xfId="1" quotePrefix="1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center"/>
    </xf>
    <xf numFmtId="41" fontId="3" fillId="0" borderId="3" xfId="1" applyNumberFormat="1" applyFont="1" applyFill="1" applyBorder="1"/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left"/>
    </xf>
    <xf numFmtId="0" fontId="23" fillId="0" borderId="0" xfId="0" applyFont="1" applyFill="1"/>
    <xf numFmtId="37" fontId="10" fillId="0" borderId="1" xfId="2" quotePrefix="1" applyNumberFormat="1" applyFont="1" applyBorder="1" applyAlignment="1">
      <alignment horizontal="right"/>
    </xf>
    <xf numFmtId="37" fontId="10" fillId="0" borderId="1" xfId="2" applyNumberFormat="1" applyFont="1" applyBorder="1" applyAlignment="1">
      <alignment horizontal="right"/>
    </xf>
    <xf numFmtId="37" fontId="2" fillId="2" borderId="0" xfId="2" applyNumberFormat="1" applyFont="1" applyFill="1" applyBorder="1" applyAlignment="1"/>
    <xf numFmtId="37" fontId="3" fillId="2" borderId="0" xfId="2" applyNumberFormat="1" applyFont="1" applyFill="1" applyAlignment="1"/>
    <xf numFmtId="37" fontId="3" fillId="2" borderId="0" xfId="2" applyNumberFormat="1" applyFont="1" applyFill="1" applyBorder="1" applyAlignment="1"/>
    <xf numFmtId="37" fontId="2" fillId="2" borderId="1" xfId="2" applyNumberFormat="1" applyFont="1" applyFill="1" applyBorder="1" applyAlignment="1"/>
    <xf numFmtId="37" fontId="2" fillId="2" borderId="4" xfId="2" applyNumberFormat="1" applyFont="1" applyFill="1" applyBorder="1" applyAlignment="1"/>
    <xf numFmtId="41" fontId="3" fillId="2" borderId="0" xfId="2" applyNumberFormat="1" applyFont="1" applyFill="1" applyAlignment="1"/>
    <xf numFmtId="0" fontId="3" fillId="0" borderId="0" xfId="3" applyFont="1" applyFill="1"/>
    <xf numFmtId="41" fontId="3" fillId="0" borderId="0" xfId="2" quotePrefix="1" applyNumberFormat="1" applyFont="1" applyFill="1" applyBorder="1" applyAlignment="1">
      <alignment horizontal="right"/>
    </xf>
    <xf numFmtId="0" fontId="23" fillId="0" borderId="0" xfId="0" applyFont="1" applyFill="1" applyBorder="1"/>
    <xf numFmtId="165" fontId="3" fillId="0" borderId="0" xfId="0" applyNumberFormat="1" applyFont="1" applyFill="1" applyAlignment="1">
      <alignment horizontal="center"/>
    </xf>
    <xf numFmtId="43" fontId="3" fillId="0" borderId="0" xfId="1" applyFont="1" applyFill="1" applyBorder="1"/>
    <xf numFmtId="3" fontId="2" fillId="0" borderId="1" xfId="0" applyNumberFormat="1" applyFont="1" applyFill="1" applyBorder="1" applyAlignment="1">
      <alignment horizontal="right"/>
    </xf>
    <xf numFmtId="43" fontId="4" fillId="0" borderId="0" xfId="0" applyNumberFormat="1" applyFont="1" applyFill="1" applyBorder="1" applyAlignment="1">
      <alignment horizontal="center"/>
    </xf>
    <xf numFmtId="43" fontId="2" fillId="0" borderId="0" xfId="1" applyFont="1" applyFill="1" applyBorder="1"/>
    <xf numFmtId="165" fontId="4" fillId="0" borderId="0" xfId="0" applyNumberFormat="1" applyFont="1" applyFill="1" applyBorder="1" applyAlignment="1">
      <alignment horizontal="center"/>
    </xf>
    <xf numFmtId="37" fontId="3" fillId="0" borderId="0" xfId="2" applyNumberFormat="1" applyFont="1" applyFill="1" applyBorder="1" applyAlignment="1"/>
    <xf numFmtId="37" fontId="3" fillId="0" borderId="0" xfId="2" quotePrefix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2" borderId="5" xfId="3" applyFont="1" applyFill="1" applyBorder="1" applyAlignment="1">
      <alignment horizontal="right" vertical="center" wrapText="1"/>
    </xf>
    <xf numFmtId="39" fontId="3" fillId="0" borderId="0" xfId="3" applyNumberFormat="1" applyFont="1"/>
    <xf numFmtId="0" fontId="3" fillId="0" borderId="0" xfId="0" applyFont="1"/>
    <xf numFmtId="0" fontId="2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/>
    </xf>
    <xf numFmtId="3" fontId="14" fillId="0" borderId="0" xfId="0" applyNumberFormat="1" applyFont="1" applyFill="1"/>
    <xf numFmtId="0" fontId="9" fillId="0" borderId="3" xfId="3" applyFont="1" applyBorder="1" applyAlignment="1">
      <alignment horizontal="center"/>
    </xf>
    <xf numFmtId="0" fontId="10" fillId="0" borderId="0" xfId="3" applyFont="1" applyBorder="1" applyAlignment="1">
      <alignment horizontal="center"/>
    </xf>
    <xf numFmtId="0" fontId="9" fillId="0" borderId="3" xfId="3" applyFont="1" applyBorder="1" applyAlignment="1">
      <alignment horizontal="left" indent="1"/>
    </xf>
    <xf numFmtId="0" fontId="10" fillId="0" borderId="0" xfId="3" applyFont="1" applyBorder="1" applyAlignment="1">
      <alignment horizontal="left" indent="1"/>
    </xf>
    <xf numFmtId="37" fontId="9" fillId="0" borderId="0" xfId="1" applyNumberFormat="1" applyFont="1" applyBorder="1" applyAlignment="1">
      <alignment horizontal="right"/>
    </xf>
    <xf numFmtId="37" fontId="9" fillId="0" borderId="0" xfId="2" applyNumberFormat="1" applyFont="1" applyBorder="1" applyAlignment="1">
      <alignment horizontal="right"/>
    </xf>
    <xf numFmtId="37" fontId="9" fillId="0" borderId="3" xfId="2" applyNumberFormat="1" applyFont="1" applyBorder="1" applyAlignment="1"/>
    <xf numFmtId="37" fontId="1" fillId="0" borderId="0" xfId="2" applyNumberFormat="1" applyFont="1" applyBorder="1" applyAlignment="1">
      <alignment horizontal="right"/>
    </xf>
    <xf numFmtId="37" fontId="9" fillId="0" borderId="3" xfId="2" applyNumberFormat="1" applyFont="1" applyBorder="1" applyAlignment="1">
      <alignment horizontal="right"/>
    </xf>
    <xf numFmtId="37" fontId="9" fillId="0" borderId="0" xfId="3" applyNumberFormat="1" applyFont="1" applyBorder="1" applyAlignment="1">
      <alignment horizontal="right"/>
    </xf>
    <xf numFmtId="37" fontId="9" fillId="0" borderId="0" xfId="2" quotePrefix="1" applyNumberFormat="1" applyFont="1" applyBorder="1" applyAlignment="1">
      <alignment horizontal="right"/>
    </xf>
    <xf numFmtId="37" fontId="10" fillId="0" borderId="1" xfId="3" applyNumberFormat="1" applyFont="1" applyBorder="1" applyAlignment="1">
      <alignment horizontal="right"/>
    </xf>
    <xf numFmtId="37" fontId="10" fillId="0" borderId="0" xfId="2" applyNumberFormat="1" applyFont="1" applyBorder="1" applyAlignment="1">
      <alignment horizontal="right"/>
    </xf>
    <xf numFmtId="37" fontId="10" fillId="0" borderId="0" xfId="3" applyNumberFormat="1" applyFont="1" applyBorder="1" applyAlignment="1">
      <alignment horizontal="right"/>
    </xf>
    <xf numFmtId="37" fontId="12" fillId="0" borderId="0" xfId="2" applyNumberFormat="1" applyFont="1" applyBorder="1" applyAlignment="1">
      <alignment horizontal="right"/>
    </xf>
    <xf numFmtId="37" fontId="12" fillId="0" borderId="0" xfId="3" applyNumberFormat="1" applyFont="1" applyBorder="1" applyAlignment="1">
      <alignment horizontal="right"/>
    </xf>
    <xf numFmtId="37" fontId="10" fillId="0" borderId="3" xfId="3" applyNumberFormat="1" applyFont="1" applyBorder="1" applyAlignment="1">
      <alignment horizontal="right"/>
    </xf>
    <xf numFmtId="37" fontId="1" fillId="0" borderId="0" xfId="3" applyNumberFormat="1" applyFont="1" applyBorder="1" applyAlignment="1">
      <alignment horizontal="right"/>
    </xf>
    <xf numFmtId="37" fontId="9" fillId="0" borderId="3" xfId="3" applyNumberFormat="1" applyFont="1" applyBorder="1" applyAlignment="1">
      <alignment horizontal="right"/>
    </xf>
    <xf numFmtId="37" fontId="10" fillId="0" borderId="2" xfId="2" applyNumberFormat="1" applyFont="1" applyBorder="1" applyAlignment="1">
      <alignment horizontal="right"/>
    </xf>
    <xf numFmtId="37" fontId="10" fillId="0" borderId="2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41" fontId="9" fillId="0" borderId="0" xfId="2" applyNumberFormat="1" applyFont="1" applyBorder="1" applyAlignment="1">
      <alignment horizontal="right"/>
    </xf>
    <xf numFmtId="41" fontId="9" fillId="0" borderId="0" xfId="2" quotePrefix="1" applyNumberFormat="1" applyFont="1" applyBorder="1" applyAlignment="1">
      <alignment horizontal="right"/>
    </xf>
    <xf numFmtId="3" fontId="14" fillId="0" borderId="0" xfId="0" applyNumberFormat="1" applyFont="1" applyFill="1" applyBorder="1"/>
    <xf numFmtId="0" fontId="14" fillId="0" borderId="5" xfId="0" applyFont="1" applyFill="1" applyBorder="1" applyAlignment="1"/>
    <xf numFmtId="0" fontId="14" fillId="0" borderId="3" xfId="0" applyFont="1" applyFill="1" applyBorder="1" applyAlignment="1"/>
    <xf numFmtId="41" fontId="2" fillId="0" borderId="0" xfId="1" applyNumberFormat="1" applyFont="1" applyFill="1" applyBorder="1"/>
    <xf numFmtId="41" fontId="2" fillId="0" borderId="1" xfId="1" applyNumberFormat="1" applyFont="1" applyFill="1" applyBorder="1"/>
    <xf numFmtId="0" fontId="15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2" borderId="0" xfId="3" applyFont="1" applyFill="1" applyAlignment="1">
      <alignment horizontal="center"/>
    </xf>
    <xf numFmtId="0" fontId="3" fillId="0" borderId="0" xfId="3" applyFont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2" fillId="2" borderId="5" xfId="3" applyFont="1" applyFill="1" applyBorder="1" applyAlignment="1">
      <alignment horizontal="right" vertical="center" wrapText="1"/>
    </xf>
    <xf numFmtId="0" fontId="2" fillId="2" borderId="3" xfId="3" applyFont="1" applyFill="1" applyBorder="1" applyAlignment="1">
      <alignment horizontal="right" vertical="center" wrapText="1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49" fontId="10" fillId="0" borderId="0" xfId="2" applyNumberFormat="1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28</xdr:row>
      <xdr:rowOff>78971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110057" y="46700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83"/>
  <sheetViews>
    <sheetView tabSelected="1" zoomScaleNormal="100" zoomScaleSheetLayoutView="85" zoomScalePageLayoutView="70" workbookViewId="0">
      <selection activeCell="A2" sqref="A2"/>
    </sheetView>
  </sheetViews>
  <sheetFormatPr defaultColWidth="9.109375" defaultRowHeight="13.8"/>
  <cols>
    <col min="1" max="2" width="2.88671875" style="1" customWidth="1"/>
    <col min="3" max="3" width="2.44140625" style="1" customWidth="1"/>
    <col min="4" max="4" width="1.88671875" style="1" customWidth="1"/>
    <col min="5" max="5" width="27.6640625" style="1" customWidth="1"/>
    <col min="6" max="6" width="9.6640625" style="32" customWidth="1"/>
    <col min="7" max="7" width="2.5546875" style="1" customWidth="1"/>
    <col min="8" max="8" width="18.88671875" style="25" customWidth="1"/>
    <col min="9" max="9" width="4" style="10" customWidth="1"/>
    <col min="10" max="10" width="17.88671875" style="26" customWidth="1"/>
    <col min="11" max="12" width="9.109375" style="1"/>
    <col min="13" max="13" width="21" style="1" customWidth="1"/>
    <col min="14" max="16384" width="9.109375" style="1"/>
  </cols>
  <sheetData>
    <row r="2" spans="2:14">
      <c r="B2" s="252" t="s">
        <v>52</v>
      </c>
      <c r="C2" s="252"/>
      <c r="D2" s="252"/>
      <c r="E2" s="252"/>
      <c r="F2" s="252"/>
      <c r="G2" s="252"/>
      <c r="H2" s="252"/>
      <c r="I2" s="252"/>
      <c r="J2" s="252"/>
    </row>
    <row r="3" spans="2:14">
      <c r="B3" s="252" t="s">
        <v>49</v>
      </c>
      <c r="C3" s="252"/>
      <c r="D3" s="252"/>
      <c r="E3" s="252"/>
      <c r="F3" s="252"/>
      <c r="G3" s="252"/>
      <c r="H3" s="252"/>
      <c r="I3" s="252"/>
      <c r="J3" s="252"/>
      <c r="L3" s="187"/>
      <c r="M3" s="187"/>
      <c r="N3" s="187"/>
    </row>
    <row r="4" spans="2:14">
      <c r="B4" s="252" t="s">
        <v>58</v>
      </c>
      <c r="C4" s="252"/>
      <c r="D4" s="252"/>
      <c r="E4" s="252"/>
      <c r="F4" s="252"/>
      <c r="G4" s="252"/>
      <c r="H4" s="252"/>
      <c r="I4" s="252"/>
      <c r="J4" s="252"/>
    </row>
    <row r="5" spans="2:14">
      <c r="B5" s="253" t="s">
        <v>68</v>
      </c>
      <c r="C5" s="253"/>
      <c r="D5" s="253"/>
      <c r="E5" s="253"/>
      <c r="F5" s="253"/>
      <c r="G5" s="253"/>
      <c r="H5" s="253"/>
      <c r="I5" s="253"/>
      <c r="J5" s="253"/>
      <c r="L5" s="187"/>
      <c r="M5" s="187"/>
      <c r="N5" s="187"/>
    </row>
    <row r="6" spans="2:14">
      <c r="B6" s="253" t="s">
        <v>67</v>
      </c>
      <c r="C6" s="253"/>
      <c r="D6" s="253"/>
      <c r="E6" s="253"/>
      <c r="F6" s="253"/>
      <c r="G6" s="253"/>
      <c r="H6" s="253"/>
      <c r="I6" s="253"/>
      <c r="J6" s="253"/>
    </row>
    <row r="7" spans="2:14">
      <c r="B7" s="3"/>
      <c r="C7" s="3"/>
      <c r="D7" s="3"/>
      <c r="E7" s="3"/>
      <c r="F7" s="207"/>
      <c r="G7" s="3"/>
      <c r="H7" s="3"/>
      <c r="I7" s="3"/>
      <c r="J7" s="3"/>
    </row>
    <row r="8" spans="2:14">
      <c r="B8" s="139"/>
      <c r="C8" s="139"/>
      <c r="D8" s="139"/>
      <c r="E8" s="139"/>
      <c r="F8" s="254" t="s">
        <v>59</v>
      </c>
      <c r="G8" s="244"/>
      <c r="H8" s="256">
        <v>2019</v>
      </c>
      <c r="I8" s="140"/>
      <c r="J8" s="147">
        <v>2018</v>
      </c>
    </row>
    <row r="9" spans="2:14">
      <c r="B9" s="79"/>
      <c r="C9" s="79"/>
      <c r="D9" s="79"/>
      <c r="E9" s="79"/>
      <c r="F9" s="255"/>
      <c r="G9" s="245"/>
      <c r="H9" s="257"/>
      <c r="I9" s="95"/>
      <c r="J9" s="148" t="s">
        <v>60</v>
      </c>
    </row>
    <row r="10" spans="2:14">
      <c r="B10" s="248" t="s">
        <v>0</v>
      </c>
      <c r="C10" s="248"/>
      <c r="D10" s="248"/>
      <c r="E10" s="248"/>
      <c r="F10" s="248"/>
      <c r="G10" s="248"/>
      <c r="H10" s="248"/>
      <c r="I10" s="248"/>
      <c r="J10" s="248"/>
    </row>
    <row r="11" spans="2:14">
      <c r="B11" s="6" t="s">
        <v>1</v>
      </c>
      <c r="D11" s="6"/>
      <c r="F11" s="208"/>
      <c r="H11" s="4"/>
      <c r="I11" s="7"/>
      <c r="J11" s="5"/>
    </row>
    <row r="12" spans="2:14">
      <c r="B12" s="8">
        <v>1</v>
      </c>
      <c r="C12" s="9" t="s">
        <v>79</v>
      </c>
      <c r="F12" s="46">
        <v>5</v>
      </c>
      <c r="H12" s="149">
        <v>14839776776</v>
      </c>
      <c r="I12" s="149"/>
      <c r="J12" s="149">
        <v>9814627510</v>
      </c>
    </row>
    <row r="13" spans="2:14" hidden="1">
      <c r="B13" s="8">
        <v>2</v>
      </c>
      <c r="C13" s="9" t="s">
        <v>2</v>
      </c>
      <c r="H13" s="150"/>
      <c r="I13" s="150"/>
      <c r="J13" s="150"/>
    </row>
    <row r="14" spans="2:14" hidden="1">
      <c r="B14" s="8">
        <v>3</v>
      </c>
      <c r="C14" s="9" t="s">
        <v>3</v>
      </c>
      <c r="F14" s="207"/>
      <c r="H14" s="150"/>
      <c r="I14" s="150"/>
      <c r="J14" s="150"/>
    </row>
    <row r="15" spans="2:14">
      <c r="B15" s="8">
        <v>4</v>
      </c>
      <c r="C15" s="9" t="s">
        <v>80</v>
      </c>
      <c r="F15" s="207">
        <v>6</v>
      </c>
      <c r="H15" s="149">
        <v>1837414461</v>
      </c>
      <c r="I15" s="149"/>
      <c r="J15" s="149">
        <v>1606912432</v>
      </c>
    </row>
    <row r="16" spans="2:14">
      <c r="B16" s="8">
        <v>5</v>
      </c>
      <c r="C16" s="9" t="s">
        <v>4</v>
      </c>
      <c r="F16" s="207">
        <v>7</v>
      </c>
      <c r="H16" s="149">
        <v>2030375474</v>
      </c>
      <c r="I16" s="149"/>
      <c r="J16" s="149">
        <v>2157128342</v>
      </c>
    </row>
    <row r="17" spans="1:13">
      <c r="B17" s="8">
        <v>6</v>
      </c>
      <c r="C17" s="9" t="s">
        <v>5</v>
      </c>
      <c r="F17" s="207">
        <v>8</v>
      </c>
      <c r="H17" s="149">
        <v>162712754</v>
      </c>
      <c r="I17" s="149"/>
      <c r="J17" s="149">
        <v>156936181</v>
      </c>
    </row>
    <row r="18" spans="1:13" s="12" customFormat="1">
      <c r="B18" s="11">
        <v>8</v>
      </c>
      <c r="C18" s="9" t="s">
        <v>81</v>
      </c>
      <c r="F18" s="46">
        <v>9</v>
      </c>
      <c r="H18" s="151">
        <v>353585243</v>
      </c>
      <c r="I18" s="151"/>
      <c r="J18" s="151">
        <v>653931956</v>
      </c>
    </row>
    <row r="19" spans="1:13" s="12" customFormat="1">
      <c r="B19" s="80"/>
      <c r="C19" s="81"/>
      <c r="D19" s="82"/>
      <c r="E19" s="80"/>
      <c r="F19" s="83"/>
      <c r="G19" s="80"/>
      <c r="H19" s="152">
        <f>SUM(H12:H18)</f>
        <v>19223864708</v>
      </c>
      <c r="I19" s="152"/>
      <c r="J19" s="152">
        <f>SUM(J12:J18)</f>
        <v>14389536421</v>
      </c>
      <c r="M19" s="243"/>
    </row>
    <row r="20" spans="1:13" s="12" customFormat="1">
      <c r="F20" s="39"/>
      <c r="H20" s="18"/>
      <c r="I20" s="13"/>
      <c r="J20" s="19"/>
    </row>
    <row r="21" spans="1:13" s="12" customFormat="1">
      <c r="B21" s="15" t="s">
        <v>6</v>
      </c>
      <c r="F21" s="39"/>
      <c r="H21" s="18"/>
      <c r="I21" s="13"/>
      <c r="J21" s="19"/>
    </row>
    <row r="22" spans="1:13" s="12" customFormat="1" hidden="1">
      <c r="A22" s="9"/>
      <c r="B22" s="11">
        <v>21</v>
      </c>
      <c r="C22" s="9" t="s">
        <v>7</v>
      </c>
      <c r="F22" s="46"/>
      <c r="H22" s="2"/>
      <c r="I22" s="13"/>
      <c r="J22" s="2"/>
    </row>
    <row r="23" spans="1:13" s="12" customFormat="1">
      <c r="A23" s="9"/>
      <c r="B23" s="11">
        <v>22</v>
      </c>
      <c r="C23" s="9" t="s">
        <v>82</v>
      </c>
      <c r="F23" s="46">
        <v>10</v>
      </c>
      <c r="H23" s="149">
        <v>2583880071</v>
      </c>
      <c r="I23" s="149"/>
      <c r="J23" s="149">
        <v>2802512704</v>
      </c>
    </row>
    <row r="24" spans="1:13" s="12" customFormat="1" hidden="1">
      <c r="A24" s="9"/>
      <c r="B24" s="11">
        <v>23</v>
      </c>
      <c r="C24" s="9" t="s">
        <v>8</v>
      </c>
      <c r="F24" s="46"/>
      <c r="H24" s="149"/>
      <c r="I24" s="149"/>
      <c r="J24" s="149"/>
    </row>
    <row r="25" spans="1:13" s="12" customFormat="1" hidden="1">
      <c r="A25" s="9"/>
      <c r="B25" s="11">
        <v>24</v>
      </c>
      <c r="C25" s="9" t="s">
        <v>9</v>
      </c>
      <c r="F25" s="46"/>
      <c r="H25" s="149"/>
      <c r="I25" s="149"/>
      <c r="J25" s="149"/>
    </row>
    <row r="26" spans="1:13" s="12" customFormat="1" hidden="1">
      <c r="A26" s="9"/>
      <c r="B26" s="11">
        <v>25</v>
      </c>
      <c r="C26" s="9" t="s">
        <v>10</v>
      </c>
      <c r="F26" s="46"/>
      <c r="H26" s="149"/>
      <c r="I26" s="149"/>
      <c r="J26" s="149"/>
    </row>
    <row r="27" spans="1:13" s="12" customFormat="1">
      <c r="A27" s="9"/>
      <c r="B27" s="11">
        <v>26</v>
      </c>
      <c r="C27" s="9" t="s">
        <v>80</v>
      </c>
      <c r="F27" s="46">
        <v>10</v>
      </c>
      <c r="H27" s="149">
        <v>226825493</v>
      </c>
      <c r="I27" s="149"/>
      <c r="J27" s="149">
        <v>385538351</v>
      </c>
    </row>
    <row r="28" spans="1:13" s="12" customFormat="1" hidden="1">
      <c r="A28" s="9"/>
      <c r="B28" s="11">
        <v>27</v>
      </c>
      <c r="C28" s="9" t="s">
        <v>4</v>
      </c>
      <c r="F28" s="46"/>
      <c r="H28" s="149"/>
      <c r="I28" s="149"/>
      <c r="J28" s="149"/>
    </row>
    <row r="29" spans="1:13" s="12" customFormat="1">
      <c r="A29" s="9"/>
      <c r="B29" s="11">
        <v>28</v>
      </c>
      <c r="C29" s="9" t="s">
        <v>83</v>
      </c>
      <c r="F29" s="46">
        <v>11</v>
      </c>
      <c r="H29" s="149">
        <v>280370434</v>
      </c>
      <c r="I29" s="149"/>
      <c r="J29" s="149">
        <v>280701366</v>
      </c>
    </row>
    <row r="30" spans="1:13" s="12" customFormat="1">
      <c r="A30" s="9"/>
      <c r="B30" s="11">
        <v>29</v>
      </c>
      <c r="C30" s="9" t="s">
        <v>84</v>
      </c>
      <c r="F30" s="46">
        <v>12</v>
      </c>
      <c r="H30" s="149">
        <v>931243608</v>
      </c>
      <c r="I30" s="149"/>
      <c r="J30" s="149">
        <v>795340105</v>
      </c>
    </row>
    <row r="31" spans="1:13" s="12" customFormat="1" hidden="1">
      <c r="A31" s="9"/>
      <c r="B31" s="11">
        <v>30</v>
      </c>
      <c r="C31" s="9" t="s">
        <v>11</v>
      </c>
      <c r="F31" s="46"/>
      <c r="H31" s="149"/>
      <c r="I31" s="149"/>
      <c r="J31" s="149"/>
    </row>
    <row r="32" spans="1:13" s="12" customFormat="1">
      <c r="A32" s="9"/>
      <c r="B32" s="11">
        <v>31</v>
      </c>
      <c r="C32" s="9" t="s">
        <v>85</v>
      </c>
      <c r="F32" s="46">
        <v>13</v>
      </c>
      <c r="H32" s="149">
        <v>99223950</v>
      </c>
      <c r="I32" s="149"/>
      <c r="J32" s="149">
        <v>36487652</v>
      </c>
    </row>
    <row r="33" spans="1:13">
      <c r="A33" s="9"/>
      <c r="B33" s="8">
        <v>32</v>
      </c>
      <c r="C33" s="9" t="s">
        <v>86</v>
      </c>
      <c r="F33" s="207">
        <v>15.1</v>
      </c>
      <c r="H33" s="149">
        <v>112744245</v>
      </c>
      <c r="I33" s="149"/>
      <c r="J33" s="153">
        <v>5583636</v>
      </c>
      <c r="M33" s="217"/>
    </row>
    <row r="34" spans="1:13" s="12" customFormat="1" ht="15" customHeight="1">
      <c r="A34" s="9"/>
      <c r="B34" s="11">
        <v>33</v>
      </c>
      <c r="C34" s="9" t="s">
        <v>87</v>
      </c>
      <c r="F34" s="46">
        <v>14</v>
      </c>
      <c r="H34" s="149">
        <v>5623497279</v>
      </c>
      <c r="I34" s="149"/>
      <c r="J34" s="149">
        <v>4214357791</v>
      </c>
    </row>
    <row r="35" spans="1:13" s="12" customFormat="1" ht="18" customHeight="1">
      <c r="B35" s="80"/>
      <c r="C35" s="81"/>
      <c r="D35" s="82"/>
      <c r="E35" s="80"/>
      <c r="F35" s="83"/>
      <c r="G35" s="80"/>
      <c r="H35" s="152">
        <f>SUM(H23:H34)</f>
        <v>9857785080</v>
      </c>
      <c r="I35" s="152"/>
      <c r="J35" s="152">
        <f>SUM(J23:J34)</f>
        <v>8520521605</v>
      </c>
      <c r="M35" s="243"/>
    </row>
    <row r="36" spans="1:13" s="12" customFormat="1" ht="19.5" customHeight="1" thickBot="1">
      <c r="B36" s="87" t="s">
        <v>41</v>
      </c>
      <c r="C36" s="186"/>
      <c r="D36" s="86"/>
      <c r="E36" s="86"/>
      <c r="F36" s="107"/>
      <c r="G36" s="86"/>
      <c r="H36" s="155">
        <f>H19+H35</f>
        <v>29081649788</v>
      </c>
      <c r="I36" s="155"/>
      <c r="J36" s="155">
        <f>J19+J35</f>
        <v>22910058026</v>
      </c>
      <c r="M36" s="243"/>
    </row>
    <row r="37" spans="1:13" s="12" customFormat="1" ht="14.4" thickTop="1">
      <c r="F37" s="36"/>
      <c r="H37" s="18"/>
      <c r="I37" s="13"/>
      <c r="J37" s="19"/>
    </row>
    <row r="38" spans="1:13" s="12" customFormat="1">
      <c r="B38" s="248" t="s">
        <v>43</v>
      </c>
      <c r="C38" s="248"/>
      <c r="D38" s="248"/>
      <c r="E38" s="248"/>
      <c r="F38" s="248"/>
      <c r="G38" s="248"/>
      <c r="H38" s="248"/>
      <c r="I38" s="248"/>
      <c r="J38" s="248"/>
    </row>
    <row r="39" spans="1:13" s="12" customFormat="1">
      <c r="B39" s="15" t="s">
        <v>12</v>
      </c>
      <c r="F39" s="36"/>
      <c r="H39" s="18"/>
      <c r="I39" s="13"/>
      <c r="J39" s="19"/>
    </row>
    <row r="40" spans="1:13" s="12" customFormat="1">
      <c r="B40" s="11">
        <v>40</v>
      </c>
      <c r="C40" s="20" t="s">
        <v>88</v>
      </c>
      <c r="F40" s="46">
        <v>16</v>
      </c>
      <c r="H40" s="149">
        <v>9770565093</v>
      </c>
      <c r="I40" s="149"/>
      <c r="J40" s="149">
        <v>8217714734</v>
      </c>
    </row>
    <row r="41" spans="1:13" s="12" customFormat="1">
      <c r="B41" s="11">
        <v>41</v>
      </c>
      <c r="C41" s="20" t="s">
        <v>89</v>
      </c>
      <c r="F41" s="46">
        <v>17</v>
      </c>
      <c r="H41" s="149">
        <v>395771921</v>
      </c>
      <c r="I41" s="149"/>
      <c r="J41" s="149">
        <v>720826805</v>
      </c>
    </row>
    <row r="42" spans="1:13" s="12" customFormat="1" hidden="1">
      <c r="B42" s="11">
        <v>42</v>
      </c>
      <c r="C42" s="20" t="s">
        <v>14</v>
      </c>
      <c r="F42" s="46"/>
      <c r="H42" s="149"/>
      <c r="I42" s="149"/>
      <c r="J42" s="149"/>
    </row>
    <row r="43" spans="1:13" s="12" customFormat="1" hidden="1">
      <c r="B43" s="11">
        <v>43</v>
      </c>
      <c r="C43" s="20" t="s">
        <v>15</v>
      </c>
      <c r="F43" s="46"/>
      <c r="H43" s="149"/>
      <c r="I43" s="149"/>
      <c r="J43" s="149"/>
    </row>
    <row r="44" spans="1:13" s="12" customFormat="1" ht="16.5" customHeight="1">
      <c r="B44" s="11">
        <v>44</v>
      </c>
      <c r="C44" s="20" t="s">
        <v>16</v>
      </c>
      <c r="F44" s="46">
        <v>18</v>
      </c>
      <c r="H44" s="149">
        <v>6734449</v>
      </c>
      <c r="I44" s="149"/>
      <c r="J44" s="149">
        <v>4836933</v>
      </c>
    </row>
    <row r="45" spans="1:13" s="12" customFormat="1">
      <c r="B45" s="89">
        <v>45</v>
      </c>
      <c r="C45" s="90" t="s">
        <v>90</v>
      </c>
      <c r="D45" s="79"/>
      <c r="E45" s="79"/>
      <c r="F45" s="104">
        <v>19</v>
      </c>
      <c r="G45" s="79"/>
      <c r="H45" s="149">
        <v>3102572094</v>
      </c>
      <c r="I45" s="149"/>
      <c r="J45" s="149">
        <v>1965776097</v>
      </c>
    </row>
    <row r="46" spans="1:13" s="12" customFormat="1">
      <c r="B46" s="91"/>
      <c r="C46" s="92"/>
      <c r="D46" s="92"/>
      <c r="E46" s="91"/>
      <c r="F46" s="212"/>
      <c r="G46" s="91"/>
      <c r="H46" s="152">
        <f>SUM(H40:H45)</f>
        <v>13275643557</v>
      </c>
      <c r="I46" s="152"/>
      <c r="J46" s="152">
        <f>SUM(J40:J45)</f>
        <v>10909154569</v>
      </c>
      <c r="M46" s="243"/>
    </row>
    <row r="47" spans="1:13" s="12" customFormat="1" ht="16.5" customHeight="1">
      <c r="F47" s="36"/>
      <c r="H47" s="18"/>
      <c r="I47" s="13"/>
      <c r="J47" s="19"/>
    </row>
    <row r="48" spans="1:13" s="12" customFormat="1" ht="16.5" customHeight="1">
      <c r="B48" s="15" t="s">
        <v>17</v>
      </c>
      <c r="F48" s="36"/>
      <c r="H48" s="18"/>
      <c r="I48" s="13"/>
      <c r="J48" s="19"/>
    </row>
    <row r="49" spans="2:14" s="12" customFormat="1" ht="16.5" hidden="1" customHeight="1">
      <c r="B49" s="11">
        <v>46</v>
      </c>
      <c r="C49" s="20" t="s">
        <v>88</v>
      </c>
    </row>
    <row r="50" spans="2:14" s="12" customFormat="1" ht="16.5" hidden="1" customHeight="1">
      <c r="B50" s="11">
        <v>47</v>
      </c>
      <c r="C50" s="20" t="s">
        <v>18</v>
      </c>
      <c r="F50" s="46"/>
      <c r="H50" s="149"/>
      <c r="I50" s="149"/>
      <c r="J50" s="149"/>
    </row>
    <row r="51" spans="2:14" s="12" customFormat="1" ht="16.5" hidden="1" customHeight="1">
      <c r="B51" s="11">
        <v>48</v>
      </c>
      <c r="C51" s="20" t="s">
        <v>19</v>
      </c>
      <c r="F51" s="46"/>
      <c r="H51" s="149"/>
      <c r="I51" s="149"/>
      <c r="J51" s="149"/>
    </row>
    <row r="52" spans="2:14" s="12" customFormat="1" ht="16.5" hidden="1" customHeight="1">
      <c r="B52" s="11">
        <v>49</v>
      </c>
      <c r="C52" s="20" t="s">
        <v>13</v>
      </c>
      <c r="F52" s="46"/>
      <c r="H52" s="149"/>
      <c r="I52" s="149"/>
      <c r="J52" s="149"/>
    </row>
    <row r="53" spans="2:14" s="12" customFormat="1" ht="16.5" customHeight="1">
      <c r="B53" s="11">
        <v>50</v>
      </c>
      <c r="C53" s="20" t="s">
        <v>91</v>
      </c>
      <c r="F53" s="46">
        <v>20</v>
      </c>
      <c r="H53" s="149">
        <v>5463058792</v>
      </c>
      <c r="I53" s="149"/>
      <c r="J53" s="149">
        <v>4056921242</v>
      </c>
    </row>
    <row r="54" spans="2:14" s="12" customFormat="1" ht="16.5" customHeight="1">
      <c r="B54" s="11">
        <v>51</v>
      </c>
      <c r="C54" s="20" t="s">
        <v>15</v>
      </c>
      <c r="F54" s="46">
        <v>21</v>
      </c>
      <c r="H54" s="149">
        <v>40910850</v>
      </c>
      <c r="I54" s="149"/>
      <c r="J54" s="149">
        <v>26517481</v>
      </c>
    </row>
    <row r="55" spans="2:14" s="12" customFormat="1" ht="16.5" customHeight="1">
      <c r="B55" s="11">
        <v>52</v>
      </c>
      <c r="C55" s="20" t="s">
        <v>16</v>
      </c>
      <c r="F55" s="46">
        <v>18</v>
      </c>
      <c r="H55" s="149">
        <v>187166929</v>
      </c>
      <c r="I55" s="149"/>
      <c r="J55" s="149">
        <v>171536519</v>
      </c>
    </row>
    <row r="56" spans="2:14" s="12" customFormat="1" hidden="1">
      <c r="B56" s="11">
        <v>53</v>
      </c>
      <c r="C56" s="20" t="s">
        <v>20</v>
      </c>
      <c r="F56" s="46"/>
      <c r="H56" s="199"/>
      <c r="I56" s="200"/>
      <c r="J56" s="199"/>
    </row>
    <row r="57" spans="2:14" s="12" customFormat="1" ht="16.5" customHeight="1">
      <c r="B57" s="91"/>
      <c r="C57" s="92"/>
      <c r="D57" s="92"/>
      <c r="E57" s="91"/>
      <c r="F57" s="212"/>
      <c r="G57" s="91"/>
      <c r="H57" s="201">
        <f>SUM(H50:H56)</f>
        <v>5691136571</v>
      </c>
      <c r="I57" s="201"/>
      <c r="J57" s="201">
        <f>SUM(J50:J56)</f>
        <v>4254975242</v>
      </c>
      <c r="M57" s="243"/>
    </row>
    <row r="58" spans="2:14" s="12" customFormat="1" ht="16.5" customHeight="1">
      <c r="B58" s="15"/>
      <c r="F58" s="42"/>
      <c r="H58" s="202"/>
      <c r="I58" s="203"/>
      <c r="J58" s="204"/>
    </row>
    <row r="59" spans="2:14" s="12" customFormat="1" ht="16.5" customHeight="1">
      <c r="B59" s="82" t="s">
        <v>42</v>
      </c>
      <c r="C59" s="80"/>
      <c r="D59" s="80"/>
      <c r="E59" s="80"/>
      <c r="F59" s="213"/>
      <c r="G59" s="80"/>
      <c r="H59" s="152">
        <f>H46+H57</f>
        <v>18966780128</v>
      </c>
      <c r="I59" s="152"/>
      <c r="J59" s="152">
        <f>J46+J57</f>
        <v>15164129811</v>
      </c>
      <c r="M59" s="243"/>
    </row>
    <row r="60" spans="2:14" s="12" customFormat="1">
      <c r="F60" s="36"/>
      <c r="H60" s="18"/>
      <c r="I60" s="13"/>
      <c r="J60" s="19"/>
    </row>
    <row r="61" spans="2:14" s="12" customFormat="1" ht="15.75" customHeight="1">
      <c r="B61" s="248" t="s">
        <v>21</v>
      </c>
      <c r="C61" s="248"/>
      <c r="D61" s="248"/>
      <c r="E61" s="248"/>
      <c r="F61" s="248"/>
      <c r="G61" s="248"/>
      <c r="H61" s="248"/>
      <c r="I61" s="248"/>
      <c r="J61" s="248"/>
    </row>
    <row r="62" spans="2:14" s="12" customFormat="1" ht="15.75" hidden="1" customHeight="1">
      <c r="B62" s="11">
        <v>60</v>
      </c>
      <c r="C62" s="20" t="s">
        <v>22</v>
      </c>
      <c r="D62" s="16"/>
      <c r="E62" s="16"/>
      <c r="F62" s="43"/>
      <c r="G62" s="16"/>
      <c r="H62" s="2"/>
      <c r="I62" s="13"/>
      <c r="J62" s="2"/>
    </row>
    <row r="63" spans="2:14" s="12" customFormat="1" hidden="1">
      <c r="B63" s="11">
        <v>61</v>
      </c>
      <c r="C63" s="20" t="s">
        <v>23</v>
      </c>
      <c r="F63" s="46"/>
      <c r="H63" s="2"/>
      <c r="I63" s="13"/>
      <c r="J63" s="2"/>
    </row>
    <row r="64" spans="2:14" s="12" customFormat="1">
      <c r="B64" s="11">
        <v>62</v>
      </c>
      <c r="C64" s="20" t="s">
        <v>92</v>
      </c>
      <c r="F64" s="46">
        <v>22</v>
      </c>
      <c r="H64" s="149">
        <v>10109901511</v>
      </c>
      <c r="I64" s="149"/>
      <c r="J64" s="149">
        <v>7836507999</v>
      </c>
      <c r="L64" s="198"/>
      <c r="M64" s="198"/>
      <c r="N64" s="198"/>
    </row>
    <row r="65" spans="2:10" s="12" customFormat="1" hidden="1">
      <c r="B65" s="11">
        <v>63</v>
      </c>
      <c r="C65" s="20" t="s">
        <v>24</v>
      </c>
      <c r="F65" s="46"/>
      <c r="H65" s="149"/>
      <c r="I65" s="149"/>
      <c r="J65" s="149"/>
    </row>
    <row r="66" spans="2:10" s="12" customFormat="1" hidden="1">
      <c r="B66" s="11">
        <v>64</v>
      </c>
      <c r="C66" s="20" t="s">
        <v>25</v>
      </c>
      <c r="F66" s="46"/>
      <c r="H66" s="149"/>
      <c r="I66" s="149"/>
      <c r="J66" s="149"/>
    </row>
    <row r="67" spans="2:10" s="12" customFormat="1">
      <c r="B67" s="11">
        <v>65</v>
      </c>
      <c r="C67" s="20" t="s">
        <v>93</v>
      </c>
      <c r="F67" s="46">
        <v>22</v>
      </c>
      <c r="H67" s="154">
        <v>4968149</v>
      </c>
      <c r="I67" s="154"/>
      <c r="J67" s="154">
        <v>-90579784</v>
      </c>
    </row>
    <row r="68" spans="2:10" s="12" customFormat="1" hidden="1">
      <c r="B68" s="11">
        <v>66</v>
      </c>
      <c r="C68" s="20" t="s">
        <v>26</v>
      </c>
      <c r="F68" s="46"/>
      <c r="H68" s="2"/>
      <c r="I68" s="13"/>
      <c r="J68" s="2"/>
    </row>
    <row r="69" spans="2:10" s="12" customFormat="1">
      <c r="B69" s="82"/>
      <c r="C69" s="80"/>
      <c r="D69" s="80"/>
      <c r="E69" s="80"/>
      <c r="F69" s="213"/>
      <c r="G69" s="80"/>
      <c r="H69" s="152">
        <f>SUM(H62:H68)</f>
        <v>10114869660</v>
      </c>
      <c r="I69" s="152"/>
      <c r="J69" s="152">
        <f>SUM(J62:J68)</f>
        <v>7745928215</v>
      </c>
    </row>
    <row r="70" spans="2:10" s="12" customFormat="1">
      <c r="B70" s="85"/>
      <c r="F70" s="214"/>
      <c r="H70" s="21"/>
      <c r="I70" s="17"/>
      <c r="J70" s="22"/>
    </row>
    <row r="71" spans="2:10" s="12" customFormat="1" ht="14.4" thickBot="1">
      <c r="B71" s="88" t="s">
        <v>63</v>
      </c>
      <c r="C71" s="86"/>
      <c r="D71" s="86"/>
      <c r="E71" s="86"/>
      <c r="F71" s="107"/>
      <c r="G71" s="86"/>
      <c r="H71" s="155">
        <f>+H59+H69</f>
        <v>29081649788</v>
      </c>
      <c r="I71" s="155"/>
      <c r="J71" s="155">
        <f>+J59+J69</f>
        <v>22910058026</v>
      </c>
    </row>
    <row r="72" spans="2:10" s="12" customFormat="1" ht="14.4" thickTop="1">
      <c r="B72" s="15"/>
      <c r="F72" s="214"/>
      <c r="H72" s="143"/>
      <c r="I72" s="17"/>
      <c r="J72" s="143"/>
    </row>
    <row r="73" spans="2:10" ht="15.75" customHeight="1">
      <c r="B73" s="251" t="s">
        <v>149</v>
      </c>
      <c r="C73" s="251"/>
      <c r="D73" s="251"/>
      <c r="E73" s="251"/>
      <c r="F73" s="251"/>
      <c r="G73" s="251"/>
      <c r="H73" s="251"/>
      <c r="I73" s="251"/>
      <c r="J73" s="251"/>
    </row>
    <row r="74" spans="2:10" ht="15.75" hidden="1" customHeight="1">
      <c r="B74" s="249" t="s">
        <v>27</v>
      </c>
      <c r="C74" s="249"/>
      <c r="D74" s="249"/>
      <c r="E74" s="249"/>
      <c r="F74" s="249"/>
      <c r="G74" s="249"/>
      <c r="H74" s="249"/>
      <c r="I74" s="249"/>
      <c r="J74" s="249"/>
    </row>
    <row r="75" spans="2:10" ht="14.4" hidden="1">
      <c r="B75" s="23"/>
      <c r="C75" s="23"/>
      <c r="D75" s="23"/>
      <c r="E75" s="23"/>
      <c r="F75" s="215"/>
      <c r="G75" s="23"/>
      <c r="H75" s="23"/>
      <c r="I75" s="23"/>
      <c r="J75" s="23"/>
    </row>
    <row r="76" spans="2:10" ht="14.4" hidden="1">
      <c r="B76" s="24" t="s">
        <v>28</v>
      </c>
      <c r="C76" s="24"/>
      <c r="D76" s="24"/>
      <c r="E76" s="24"/>
      <c r="F76" s="216"/>
      <c r="G76" s="24"/>
      <c r="H76" s="24"/>
      <c r="I76" s="24"/>
      <c r="J76" s="24"/>
    </row>
    <row r="77" spans="2:10" ht="14.4">
      <c r="B77" s="84"/>
    </row>
    <row r="79" spans="2:10">
      <c r="B79" s="27"/>
      <c r="C79" s="27"/>
      <c r="D79" s="27"/>
      <c r="E79" s="27"/>
      <c r="F79" s="27"/>
      <c r="G79" s="27"/>
      <c r="H79" s="250"/>
      <c r="I79" s="250"/>
      <c r="J79" s="250"/>
    </row>
    <row r="80" spans="2:10">
      <c r="B80" s="27"/>
      <c r="C80" s="28"/>
      <c r="D80" s="29"/>
      <c r="E80" s="27"/>
      <c r="J80" s="27"/>
    </row>
    <row r="81" spans="2:10">
      <c r="B81" s="27"/>
      <c r="C81" s="27"/>
      <c r="D81" s="27"/>
      <c r="E81" s="27"/>
      <c r="J81" s="27"/>
    </row>
    <row r="82" spans="2:10">
      <c r="B82" s="27"/>
      <c r="C82" s="27"/>
      <c r="D82" s="27"/>
      <c r="E82" s="27"/>
      <c r="F82" s="27"/>
      <c r="G82" s="27"/>
      <c r="H82" s="250"/>
      <c r="I82" s="250"/>
      <c r="J82" s="250"/>
    </row>
    <row r="83" spans="2:10">
      <c r="B83" s="27"/>
      <c r="C83" s="27"/>
      <c r="D83" s="27"/>
      <c r="E83" s="27"/>
      <c r="F83" s="27"/>
      <c r="G83" s="27"/>
      <c r="H83" s="27"/>
      <c r="I83" s="27"/>
      <c r="J83" s="27"/>
    </row>
  </sheetData>
  <sheetProtection algorithmName="SHA-512" hashValue="x76gZHxZIGajTIelUfVz8fHDkpun7nu94/moQtgbapiqVmMkV9ZkyVmnbE1eoA4IgOV5rMQkZsd9w/evmU0gcQ==" saltValue="hGjjMPRnMalbuyRfMHC53w==" spinCount="100000" sheet="1" objects="1" scenarios="1" selectLockedCells="1" selectUnlockedCells="1"/>
  <mergeCells count="14">
    <mergeCell ref="B2:J2"/>
    <mergeCell ref="B3:J3"/>
    <mergeCell ref="B5:J5"/>
    <mergeCell ref="B4:J4"/>
    <mergeCell ref="F8:F9"/>
    <mergeCell ref="H8:H9"/>
    <mergeCell ref="B6:J6"/>
    <mergeCell ref="B10:J10"/>
    <mergeCell ref="B74:J74"/>
    <mergeCell ref="H79:J79"/>
    <mergeCell ref="H82:J82"/>
    <mergeCell ref="B38:J38"/>
    <mergeCell ref="B61:J61"/>
    <mergeCell ref="B73:J73"/>
  </mergeCells>
  <printOptions horizontalCentered="1"/>
  <pageMargins left="0.98425196850393704" right="0.78740157480314998" top="0.78740157480314998" bottom="0.78740157480314998" header="0" footer="0.39370078740157499"/>
  <pageSetup scale="85" orientation="portrait" r:id="rId1"/>
  <headerFooter>
    <oddFooter>&amp;R&amp;"Arial,Regular"&amp;10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N41"/>
  <sheetViews>
    <sheetView zoomScaleNormal="100" zoomScaleSheetLayoutView="100" zoomScalePageLayoutView="55" workbookViewId="0"/>
  </sheetViews>
  <sheetFormatPr defaultColWidth="9.109375" defaultRowHeight="13.8"/>
  <cols>
    <col min="1" max="1" width="4" style="30" customWidth="1"/>
    <col min="2" max="2" width="3" style="30" customWidth="1"/>
    <col min="3" max="3" width="2" style="30" customWidth="1"/>
    <col min="4" max="7" width="9.109375" style="30"/>
    <col min="8" max="8" width="0" style="30" hidden="1" customWidth="1"/>
    <col min="9" max="9" width="4.88671875" style="30" customWidth="1"/>
    <col min="10" max="10" width="8.5546875" style="211" bestFit="1" customWidth="1"/>
    <col min="11" max="11" width="1.109375" style="30" customWidth="1"/>
    <col min="12" max="12" width="18.88671875" style="30" bestFit="1" customWidth="1"/>
    <col min="13" max="13" width="1.109375" style="30" customWidth="1"/>
    <col min="14" max="14" width="18.33203125" style="30" customWidth="1"/>
    <col min="15" max="16384" width="9.109375" style="30"/>
  </cols>
  <sheetData>
    <row r="2" spans="2:14">
      <c r="B2" s="260" t="s">
        <v>52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14">
      <c r="B3" s="260" t="s">
        <v>50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</row>
    <row r="4" spans="2:14" hidden="1">
      <c r="B4" s="260" t="s">
        <v>53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</row>
    <row r="5" spans="2:14">
      <c r="B5" s="260" t="s">
        <v>58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</row>
    <row r="6" spans="2:14">
      <c r="B6" s="258" t="s">
        <v>69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</row>
    <row r="7" spans="2:14" ht="12" customHeight="1">
      <c r="B7" s="258" t="s">
        <v>67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2:14" ht="12" customHeight="1">
      <c r="B8" s="31"/>
      <c r="C8" s="31"/>
      <c r="D8" s="31"/>
      <c r="E8" s="31"/>
      <c r="F8" s="31"/>
      <c r="G8" s="31"/>
      <c r="H8" s="31"/>
      <c r="I8" s="1"/>
      <c r="J8" s="32"/>
      <c r="K8" s="1"/>
      <c r="L8" s="1"/>
      <c r="M8" s="1"/>
      <c r="N8" s="1"/>
    </row>
    <row r="9" spans="2:14" ht="27.6">
      <c r="B9" s="93"/>
      <c r="C9" s="93"/>
      <c r="D9" s="93"/>
      <c r="E9" s="93"/>
      <c r="F9" s="93"/>
      <c r="G9" s="93"/>
      <c r="H9" s="93"/>
      <c r="I9" s="94"/>
      <c r="J9" s="83" t="s">
        <v>59</v>
      </c>
      <c r="K9" s="83"/>
      <c r="L9" s="156">
        <v>2019</v>
      </c>
      <c r="M9" s="156"/>
      <c r="N9" s="161" t="s">
        <v>72</v>
      </c>
    </row>
    <row r="10" spans="2:14">
      <c r="B10" s="33" t="s">
        <v>44</v>
      </c>
      <c r="C10" s="33"/>
      <c r="D10" s="33"/>
      <c r="E10" s="1"/>
      <c r="F10" s="1"/>
      <c r="G10" s="1"/>
      <c r="H10" s="1"/>
      <c r="I10" s="31"/>
      <c r="J10" s="207"/>
      <c r="K10" s="32"/>
      <c r="L10" s="32"/>
      <c r="M10" s="32"/>
      <c r="N10" s="32"/>
    </row>
    <row r="11" spans="2:14">
      <c r="B11" s="8">
        <v>1</v>
      </c>
      <c r="C11" s="34" t="s">
        <v>94</v>
      </c>
      <c r="D11" s="34"/>
      <c r="E11" s="1"/>
      <c r="F11" s="35"/>
      <c r="G11" s="36"/>
      <c r="H11" s="1"/>
      <c r="I11" s="37"/>
      <c r="J11" s="37"/>
      <c r="K11" s="31"/>
      <c r="L11" s="149">
        <v>45356845809</v>
      </c>
      <c r="M11" s="149"/>
      <c r="N11" s="149">
        <v>63029393306</v>
      </c>
    </row>
    <row r="12" spans="2:14">
      <c r="B12" s="8">
        <v>3</v>
      </c>
      <c r="C12" s="261" t="s">
        <v>74</v>
      </c>
      <c r="D12" s="261"/>
      <c r="E12" s="261"/>
      <c r="F12" s="38"/>
      <c r="G12" s="39"/>
      <c r="H12" s="40"/>
      <c r="I12" s="37"/>
      <c r="J12" s="37"/>
      <c r="K12" s="31"/>
      <c r="L12" s="154">
        <v>-12880212</v>
      </c>
      <c r="M12" s="149"/>
      <c r="N12" s="149">
        <v>17139799</v>
      </c>
    </row>
    <row r="13" spans="2:14">
      <c r="B13" s="8">
        <v>4</v>
      </c>
      <c r="C13" s="34" t="s">
        <v>95</v>
      </c>
      <c r="D13" s="34"/>
      <c r="E13" s="34"/>
      <c r="F13" s="38"/>
      <c r="G13" s="39"/>
      <c r="H13" s="40"/>
      <c r="I13" s="37"/>
      <c r="J13" s="37"/>
      <c r="K13" s="41"/>
      <c r="L13" s="149">
        <v>699210728</v>
      </c>
      <c r="M13" s="149"/>
      <c r="N13" s="149">
        <v>29960382</v>
      </c>
    </row>
    <row r="14" spans="2:14">
      <c r="B14" s="80"/>
      <c r="C14" s="80"/>
      <c r="D14" s="81"/>
      <c r="E14" s="96"/>
      <c r="F14" s="81"/>
      <c r="G14" s="97"/>
      <c r="H14" s="97"/>
      <c r="I14" s="98"/>
      <c r="J14" s="98">
        <v>23</v>
      </c>
      <c r="K14" s="94"/>
      <c r="L14" s="158">
        <f>SUM(L11:L13)</f>
        <v>46043176325</v>
      </c>
      <c r="M14" s="158"/>
      <c r="N14" s="158">
        <f>SUM(N11:N13)</f>
        <v>63076493487</v>
      </c>
    </row>
    <row r="15" spans="2:14">
      <c r="B15" s="1"/>
      <c r="C15" s="34"/>
      <c r="D15" s="34"/>
      <c r="E15" s="34"/>
      <c r="F15" s="38"/>
      <c r="G15" s="39"/>
      <c r="H15" s="40"/>
      <c r="I15" s="37"/>
      <c r="J15" s="37"/>
      <c r="K15" s="43"/>
      <c r="L15" s="149"/>
      <c r="M15" s="149"/>
      <c r="N15" s="149"/>
    </row>
    <row r="16" spans="2:14">
      <c r="B16" s="14" t="s">
        <v>45</v>
      </c>
      <c r="C16" s="1"/>
      <c r="D16" s="1"/>
      <c r="E16" s="1"/>
      <c r="F16" s="35"/>
      <c r="G16" s="36"/>
      <c r="H16" s="1"/>
      <c r="I16" s="37"/>
      <c r="J16" s="37"/>
      <c r="K16" s="42"/>
      <c r="L16" s="149"/>
      <c r="M16" s="149"/>
      <c r="N16" s="149"/>
    </row>
    <row r="17" spans="1:14">
      <c r="B17" s="8">
        <v>5</v>
      </c>
      <c r="C17" s="44" t="s">
        <v>96</v>
      </c>
      <c r="D17" s="44"/>
      <c r="E17" s="32"/>
      <c r="F17" s="32"/>
      <c r="G17" s="1"/>
      <c r="H17" s="45"/>
      <c r="I17" s="37"/>
      <c r="J17" s="37"/>
      <c r="K17" s="31"/>
      <c r="L17" s="149">
        <v>853504168</v>
      </c>
      <c r="M17" s="149"/>
      <c r="N17" s="149">
        <v>912389185</v>
      </c>
    </row>
    <row r="18" spans="1:14">
      <c r="B18" s="8">
        <v>6</v>
      </c>
      <c r="C18" s="44" t="s">
        <v>97</v>
      </c>
      <c r="D18" s="44"/>
      <c r="E18" s="1"/>
      <c r="F18" s="44"/>
      <c r="G18" s="1"/>
      <c r="H18" s="45"/>
      <c r="I18" s="37"/>
      <c r="J18" s="37"/>
      <c r="K18" s="31"/>
      <c r="L18" s="149">
        <v>30520527251</v>
      </c>
      <c r="M18" s="149"/>
      <c r="N18" s="149">
        <v>48293456065</v>
      </c>
    </row>
    <row r="19" spans="1:14">
      <c r="B19" s="8">
        <v>7</v>
      </c>
      <c r="C19" s="44" t="s">
        <v>98</v>
      </c>
      <c r="D19" s="44"/>
      <c r="E19" s="1"/>
      <c r="F19" s="44"/>
      <c r="G19" s="1"/>
      <c r="H19" s="45"/>
      <c r="I19" s="37"/>
      <c r="J19" s="37"/>
      <c r="K19" s="31"/>
      <c r="L19" s="149">
        <v>15458309</v>
      </c>
      <c r="M19" s="149"/>
      <c r="N19" s="149">
        <v>6084989</v>
      </c>
    </row>
    <row r="20" spans="1:14">
      <c r="B20" s="8">
        <v>9</v>
      </c>
      <c r="C20" s="44" t="s">
        <v>99</v>
      </c>
      <c r="D20" s="44"/>
      <c r="E20" s="1"/>
      <c r="F20" s="44"/>
      <c r="G20" s="1"/>
      <c r="H20" s="45"/>
      <c r="I20" s="37"/>
      <c r="J20" s="37"/>
      <c r="K20" s="41"/>
      <c r="L20" s="149">
        <v>160142316</v>
      </c>
      <c r="M20" s="149"/>
      <c r="N20" s="149">
        <v>70384915</v>
      </c>
    </row>
    <row r="21" spans="1:14">
      <c r="B21" s="80"/>
      <c r="C21" s="80"/>
      <c r="D21" s="99"/>
      <c r="E21" s="100"/>
      <c r="F21" s="97"/>
      <c r="G21" s="97"/>
      <c r="H21" s="97"/>
      <c r="I21" s="93"/>
      <c r="J21" s="93">
        <v>24</v>
      </c>
      <c r="K21" s="94"/>
      <c r="L21" s="158">
        <f>SUM(L17:L20)</f>
        <v>31549632044</v>
      </c>
      <c r="M21" s="158"/>
      <c r="N21" s="158">
        <f>SUM(N17:N20)</f>
        <v>49282315154</v>
      </c>
    </row>
    <row r="22" spans="1:14">
      <c r="B22" s="40"/>
      <c r="C22" s="1"/>
      <c r="D22" s="47"/>
      <c r="E22" s="48"/>
      <c r="F22" s="40"/>
      <c r="G22" s="40"/>
      <c r="H22" s="40"/>
      <c r="I22" s="31"/>
      <c r="J22" s="207"/>
      <c r="K22" s="42"/>
      <c r="L22" s="149"/>
      <c r="M22" s="149"/>
      <c r="N22" s="149"/>
    </row>
    <row r="23" spans="1:14">
      <c r="B23" s="6" t="s">
        <v>29</v>
      </c>
      <c r="C23" s="49"/>
      <c r="D23" s="49"/>
      <c r="E23" s="49"/>
      <c r="F23" s="49"/>
      <c r="G23" s="49"/>
      <c r="H23" s="49"/>
      <c r="I23" s="50"/>
      <c r="J23" s="208"/>
      <c r="K23" s="43"/>
      <c r="L23" s="159">
        <f>L14-L21</f>
        <v>14493544281</v>
      </c>
      <c r="M23" s="159"/>
      <c r="N23" s="159">
        <f>N14-N21</f>
        <v>13794178333</v>
      </c>
    </row>
    <row r="24" spans="1:14">
      <c r="B24" s="12" t="s">
        <v>100</v>
      </c>
      <c r="C24" s="175"/>
      <c r="D24" s="175"/>
      <c r="E24" s="141"/>
      <c r="F24" s="36"/>
      <c r="G24" s="12"/>
      <c r="H24" s="12"/>
      <c r="I24" s="46"/>
      <c r="J24" s="46">
        <v>15</v>
      </c>
      <c r="K24" s="176"/>
      <c r="L24" s="149">
        <v>1832499316</v>
      </c>
      <c r="M24" s="149"/>
      <c r="N24" s="177">
        <v>627822438</v>
      </c>
    </row>
    <row r="25" spans="1:14">
      <c r="B25" s="79" t="s">
        <v>101</v>
      </c>
      <c r="C25" s="178"/>
      <c r="D25" s="178"/>
      <c r="E25" s="102"/>
      <c r="F25" s="103"/>
      <c r="G25" s="79"/>
      <c r="H25" s="79"/>
      <c r="I25" s="104"/>
      <c r="J25" s="104">
        <v>15</v>
      </c>
      <c r="K25" s="179"/>
      <c r="L25" s="180">
        <v>-107160609</v>
      </c>
      <c r="M25" s="151"/>
      <c r="N25" s="180">
        <v>-5583636</v>
      </c>
    </row>
    <row r="26" spans="1:14">
      <c r="B26" s="85" t="s">
        <v>30</v>
      </c>
      <c r="C26" s="101"/>
      <c r="D26" s="101"/>
      <c r="E26" s="102"/>
      <c r="F26" s="103"/>
      <c r="G26" s="79"/>
      <c r="H26" s="79"/>
      <c r="I26" s="104"/>
      <c r="J26" s="104"/>
      <c r="K26" s="95"/>
      <c r="L26" s="160">
        <f>L23-L24-L25</f>
        <v>12768205574</v>
      </c>
      <c r="M26" s="160"/>
      <c r="N26" s="160">
        <f>N23-N24-N25</f>
        <v>13171939531</v>
      </c>
    </row>
    <row r="27" spans="1:14">
      <c r="A27" s="51"/>
      <c r="B27" s="80" t="s">
        <v>102</v>
      </c>
      <c r="C27" s="181"/>
      <c r="D27" s="181"/>
      <c r="E27" s="170"/>
      <c r="F27" s="171"/>
      <c r="G27" s="80"/>
      <c r="H27" s="80"/>
      <c r="I27" s="93"/>
      <c r="J27" s="93">
        <v>24</v>
      </c>
      <c r="K27" s="182"/>
      <c r="L27" s="180">
        <v>-8274995414</v>
      </c>
      <c r="M27" s="157"/>
      <c r="N27" s="180">
        <v>-12159423810</v>
      </c>
    </row>
    <row r="28" spans="1:14">
      <c r="B28" s="15" t="s">
        <v>31</v>
      </c>
      <c r="C28" s="169"/>
      <c r="D28" s="169"/>
      <c r="E28" s="169"/>
      <c r="F28" s="169"/>
      <c r="G28" s="169"/>
      <c r="H28" s="169"/>
      <c r="I28" s="43"/>
      <c r="J28" s="43"/>
      <c r="K28" s="43"/>
      <c r="L28" s="159">
        <f>SUM(L26:L27)</f>
        <v>4493210160</v>
      </c>
      <c r="M28" s="159"/>
      <c r="N28" s="159">
        <f>SUM(N26:N27)</f>
        <v>1012515721</v>
      </c>
    </row>
    <row r="29" spans="1:14">
      <c r="B29" s="79" t="s">
        <v>103</v>
      </c>
      <c r="C29" s="103"/>
      <c r="D29" s="103"/>
      <c r="E29" s="103"/>
      <c r="F29" s="103"/>
      <c r="G29" s="103"/>
      <c r="H29" s="103"/>
      <c r="I29" s="104"/>
      <c r="J29" s="104">
        <v>22</v>
      </c>
      <c r="K29" s="179"/>
      <c r="L29" s="183">
        <v>95547933</v>
      </c>
      <c r="M29" s="184"/>
      <c r="N29" s="183">
        <v>-62791067</v>
      </c>
    </row>
    <row r="30" spans="1:14" ht="14.4" thickBot="1">
      <c r="B30" s="87" t="s">
        <v>65</v>
      </c>
      <c r="C30" s="105"/>
      <c r="D30" s="105"/>
      <c r="E30" s="105"/>
      <c r="F30" s="105"/>
      <c r="G30" s="105"/>
      <c r="H30" s="105"/>
      <c r="I30" s="106"/>
      <c r="J30" s="106"/>
      <c r="K30" s="107"/>
      <c r="L30" s="185">
        <f>SUM(L28:L29)</f>
        <v>4588758093</v>
      </c>
      <c r="M30" s="185"/>
      <c r="N30" s="185">
        <f>SUM(N28:N29)</f>
        <v>949724654</v>
      </c>
    </row>
    <row r="31" spans="1:14" ht="14.4" thickTop="1">
      <c r="B31" s="1"/>
      <c r="C31" s="1"/>
      <c r="D31" s="1"/>
      <c r="E31" s="1"/>
      <c r="F31" s="1"/>
      <c r="G31" s="1"/>
      <c r="H31" s="1"/>
      <c r="I31" s="1"/>
      <c r="J31" s="32"/>
      <c r="K31" s="32"/>
      <c r="L31" s="52"/>
      <c r="M31" s="32"/>
      <c r="N31" s="52"/>
    </row>
    <row r="32" spans="1:14">
      <c r="B32" s="259" t="s">
        <v>150</v>
      </c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</row>
    <row r="33" spans="2:14">
      <c r="B33" s="53"/>
      <c r="C33" s="53"/>
      <c r="D33" s="53"/>
      <c r="E33" s="53"/>
      <c r="F33" s="53"/>
      <c r="G33" s="53"/>
      <c r="H33" s="53"/>
      <c r="I33" s="53"/>
      <c r="J33" s="54"/>
      <c r="K33" s="54"/>
      <c r="L33" s="54"/>
      <c r="M33" s="54"/>
      <c r="N33" s="54"/>
    </row>
    <row r="34" spans="2:14">
      <c r="B34" s="53"/>
      <c r="C34" s="53"/>
      <c r="D34" s="53"/>
      <c r="E34" s="53"/>
      <c r="F34" s="53"/>
      <c r="G34" s="53"/>
      <c r="H34" s="53"/>
      <c r="I34" s="53"/>
      <c r="J34" s="54"/>
      <c r="K34" s="54"/>
      <c r="L34" s="54"/>
      <c r="M34" s="54"/>
      <c r="N34" s="54"/>
    </row>
    <row r="35" spans="2:14">
      <c r="B35" s="53"/>
      <c r="C35" s="53"/>
      <c r="D35" s="53"/>
      <c r="E35" s="53"/>
      <c r="F35" s="53"/>
      <c r="G35" s="53"/>
      <c r="H35" s="53"/>
      <c r="I35" s="53"/>
      <c r="J35" s="54"/>
      <c r="K35" s="53"/>
      <c r="L35" s="53"/>
      <c r="M35" s="53"/>
      <c r="N35" s="53"/>
    </row>
    <row r="36" spans="2:14">
      <c r="B36" s="53"/>
      <c r="C36" s="53"/>
      <c r="D36" s="53"/>
      <c r="E36" s="53"/>
      <c r="F36" s="53"/>
      <c r="G36" s="53"/>
      <c r="H36" s="53"/>
      <c r="I36" s="53"/>
      <c r="J36" s="54"/>
      <c r="K36" s="53"/>
      <c r="L36" s="53"/>
      <c r="M36" s="53"/>
      <c r="N36" s="53"/>
    </row>
    <row r="37" spans="2:14">
      <c r="B37" s="53"/>
      <c r="C37" s="53"/>
      <c r="D37" s="53"/>
      <c r="E37" s="53"/>
      <c r="F37" s="53"/>
      <c r="G37" s="53"/>
      <c r="H37" s="53"/>
      <c r="I37" s="53"/>
      <c r="J37" s="54"/>
      <c r="K37" s="53"/>
      <c r="L37" s="53"/>
      <c r="M37" s="53"/>
      <c r="N37" s="53"/>
    </row>
    <row r="38" spans="2:14" ht="14.4">
      <c r="B38" s="55"/>
      <c r="C38" s="54"/>
      <c r="D38" s="54"/>
      <c r="E38" s="54"/>
      <c r="F38" s="54"/>
      <c r="G38" s="54"/>
      <c r="H38" s="54"/>
      <c r="I38" s="56"/>
      <c r="J38" s="56"/>
      <c r="K38" s="56"/>
      <c r="L38" s="56"/>
      <c r="M38" s="56"/>
      <c r="N38" s="56"/>
    </row>
    <row r="39" spans="2:14">
      <c r="B39" s="53"/>
      <c r="C39" s="53"/>
      <c r="D39" s="53"/>
      <c r="E39" s="53"/>
      <c r="F39" s="53"/>
      <c r="G39" s="53"/>
      <c r="H39" s="53"/>
      <c r="I39" s="53"/>
      <c r="J39" s="54"/>
      <c r="K39" s="53"/>
      <c r="L39" s="53"/>
      <c r="M39" s="53"/>
      <c r="N39" s="53"/>
    </row>
    <row r="40" spans="2:14">
      <c r="B40" s="53"/>
      <c r="C40" s="53"/>
      <c r="D40" s="53"/>
      <c r="E40" s="53"/>
      <c r="F40" s="53"/>
      <c r="G40" s="53"/>
      <c r="H40" s="53"/>
      <c r="I40" s="53"/>
      <c r="J40" s="54"/>
      <c r="K40" s="53"/>
      <c r="L40" s="53"/>
      <c r="M40" s="53"/>
      <c r="N40" s="53"/>
    </row>
    <row r="41" spans="2:14">
      <c r="B41" s="53"/>
      <c r="C41" s="53"/>
      <c r="D41" s="53"/>
      <c r="E41" s="53"/>
      <c r="F41" s="53"/>
      <c r="G41" s="53"/>
      <c r="H41" s="53"/>
      <c r="I41" s="53"/>
      <c r="J41" s="54"/>
      <c r="K41" s="53"/>
      <c r="L41" s="53"/>
      <c r="M41" s="53"/>
      <c r="N41" s="53"/>
    </row>
  </sheetData>
  <sheetProtection algorithmName="SHA-512" hashValue="BmAUpTnUFD6mh94mKwBFl7JOMafwRejmbYB65LCiFWukoLujJQe8AcIlNF7EaE9+tt2KuF2ste8Q8b+ljXhlOg==" saltValue="Ecy8k0cN2LORdVaI9ECeOw==" spinCount="100000" sheet="1" objects="1" scenarios="1" selectLockedCells="1" selectUnlockedCells="1"/>
  <mergeCells count="8">
    <mergeCell ref="B6:N6"/>
    <mergeCell ref="B32:N32"/>
    <mergeCell ref="B2:N2"/>
    <mergeCell ref="B3:N3"/>
    <mergeCell ref="B4:N4"/>
    <mergeCell ref="B5:N5"/>
    <mergeCell ref="C12:E12"/>
    <mergeCell ref="B7:N7"/>
  </mergeCells>
  <printOptions horizontalCentered="1"/>
  <pageMargins left="1" right="0.75" top="1" bottom="0" header="0" footer="0.5"/>
  <pageSetup scale="85" orientation="portrait" r:id="rId1"/>
  <headerFooter>
    <oddFooter>&amp;R&amp;"Arial,Regular"&amp;13 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K30"/>
  <sheetViews>
    <sheetView zoomScaleNormal="100" zoomScaleSheetLayoutView="100" zoomScalePageLayoutView="55" workbookViewId="0">
      <selection activeCell="A2" sqref="A2:H2"/>
    </sheetView>
  </sheetViews>
  <sheetFormatPr defaultColWidth="9.109375" defaultRowHeight="13.8"/>
  <cols>
    <col min="1" max="1" width="3.5546875" style="108" customWidth="1"/>
    <col min="2" max="2" width="4" style="108" customWidth="1"/>
    <col min="3" max="3" width="15" style="108" customWidth="1"/>
    <col min="4" max="4" width="9.109375" style="108"/>
    <col min="5" max="5" width="16.5546875" style="108" customWidth="1"/>
    <col min="6" max="6" width="22.44140625" style="108" bestFit="1" customWidth="1"/>
    <col min="7" max="7" width="18.88671875" style="108" customWidth="1"/>
    <col min="8" max="8" width="17.33203125" style="108" customWidth="1"/>
    <col min="9" max="10" width="9.109375" style="108"/>
    <col min="11" max="11" width="15.5546875" style="108" bestFit="1" customWidth="1"/>
    <col min="12" max="16384" width="9.109375" style="108"/>
  </cols>
  <sheetData>
    <row r="2" spans="1:8">
      <c r="A2" s="262" t="s">
        <v>52</v>
      </c>
      <c r="B2" s="262"/>
      <c r="C2" s="262"/>
      <c r="D2" s="262"/>
      <c r="E2" s="262"/>
      <c r="F2" s="262"/>
      <c r="G2" s="262"/>
      <c r="H2" s="262"/>
    </row>
    <row r="3" spans="1:8">
      <c r="A3" s="264" t="s">
        <v>62</v>
      </c>
      <c r="B3" s="264"/>
      <c r="C3" s="264"/>
      <c r="D3" s="264"/>
      <c r="E3" s="264"/>
      <c r="F3" s="264"/>
      <c r="G3" s="264"/>
      <c r="H3" s="264"/>
    </row>
    <row r="4" spans="1:8" ht="15.75" customHeight="1">
      <c r="A4" s="264" t="s">
        <v>58</v>
      </c>
      <c r="B4" s="264"/>
      <c r="C4" s="264"/>
      <c r="D4" s="264"/>
      <c r="E4" s="264"/>
      <c r="F4" s="264"/>
      <c r="G4" s="264"/>
      <c r="H4" s="264"/>
    </row>
    <row r="5" spans="1:8">
      <c r="A5" s="265" t="s">
        <v>69</v>
      </c>
      <c r="B5" s="265"/>
      <c r="C5" s="265"/>
      <c r="D5" s="265"/>
      <c r="E5" s="265"/>
      <c r="F5" s="265"/>
      <c r="G5" s="265"/>
      <c r="H5" s="265"/>
    </row>
    <row r="6" spans="1:8">
      <c r="A6" s="265" t="s">
        <v>67</v>
      </c>
      <c r="B6" s="265"/>
      <c r="C6" s="265"/>
      <c r="D6" s="265"/>
      <c r="E6" s="265"/>
      <c r="F6" s="265"/>
      <c r="G6" s="265"/>
      <c r="H6" s="265"/>
    </row>
    <row r="7" spans="1:8">
      <c r="A7" s="109"/>
      <c r="B7" s="109"/>
      <c r="C7" s="109"/>
      <c r="D7" s="109"/>
      <c r="E7" s="109"/>
      <c r="F7" s="109"/>
      <c r="G7" s="109"/>
      <c r="H7" s="109"/>
    </row>
    <row r="8" spans="1:8" s="110" customFormat="1" ht="47.25" customHeight="1">
      <c r="A8" s="137"/>
      <c r="B8" s="137"/>
      <c r="C8" s="137"/>
      <c r="D8" s="137"/>
      <c r="E8" s="137"/>
      <c r="F8" s="209" t="s">
        <v>32</v>
      </c>
      <c r="G8" s="209" t="s">
        <v>46</v>
      </c>
      <c r="H8" s="266" t="s">
        <v>33</v>
      </c>
    </row>
    <row r="9" spans="1:8" s="110" customFormat="1">
      <c r="A9" s="136"/>
      <c r="B9" s="136"/>
      <c r="C9" s="136"/>
      <c r="D9" s="136"/>
      <c r="E9" s="138"/>
      <c r="F9" s="162" t="s">
        <v>76</v>
      </c>
      <c r="G9" s="162" t="s">
        <v>76</v>
      </c>
      <c r="H9" s="267"/>
    </row>
    <row r="10" spans="1:8" s="110" customFormat="1">
      <c r="A10" s="111"/>
      <c r="B10" s="111"/>
      <c r="C10" s="111"/>
      <c r="D10" s="111"/>
      <c r="E10" s="112"/>
      <c r="F10" s="118"/>
      <c r="G10" s="118"/>
      <c r="H10" s="118"/>
    </row>
    <row r="11" spans="1:8" ht="14.1" customHeight="1">
      <c r="A11" s="113" t="s">
        <v>70</v>
      </c>
      <c r="B11" s="114"/>
      <c r="C11" s="114"/>
      <c r="D11" s="114"/>
      <c r="E11" s="114"/>
      <c r="F11" s="246">
        <v>-27788717</v>
      </c>
      <c r="G11" s="190">
        <v>10103514162</v>
      </c>
      <c r="H11" s="190">
        <f>F11+G11</f>
        <v>10075725445</v>
      </c>
    </row>
    <row r="12" spans="1:8" ht="14.1" customHeight="1">
      <c r="A12" s="109"/>
      <c r="B12" s="109"/>
      <c r="C12" s="109"/>
      <c r="D12" s="109"/>
      <c r="E12" s="109"/>
      <c r="F12" s="191"/>
      <c r="G12" s="191"/>
      <c r="H12" s="191"/>
    </row>
    <row r="13" spans="1:8" ht="14.1" customHeight="1">
      <c r="A13" s="115" t="s">
        <v>57</v>
      </c>
      <c r="B13" s="109"/>
      <c r="C13" s="109"/>
      <c r="D13" s="109"/>
      <c r="E13" s="109"/>
      <c r="F13" s="191"/>
      <c r="G13" s="191"/>
      <c r="H13" s="191"/>
    </row>
    <row r="14" spans="1:8">
      <c r="A14" s="109"/>
      <c r="B14" s="109" t="s">
        <v>34</v>
      </c>
      <c r="C14" s="109"/>
      <c r="D14" s="109"/>
      <c r="E14" s="109"/>
      <c r="F14" s="191"/>
      <c r="G14" s="191"/>
      <c r="H14" s="191"/>
    </row>
    <row r="15" spans="1:8">
      <c r="A15" s="109"/>
      <c r="B15" s="109"/>
      <c r="C15" s="109" t="s">
        <v>105</v>
      </c>
      <c r="D15" s="109"/>
      <c r="E15" s="109"/>
      <c r="F15" s="195">
        <v>0</v>
      </c>
      <c r="G15" s="154">
        <v>-2535289114</v>
      </c>
      <c r="H15" s="154">
        <f>F15+G15</f>
        <v>-2535289114</v>
      </c>
    </row>
    <row r="16" spans="1:8">
      <c r="A16" s="109"/>
      <c r="B16" s="109"/>
      <c r="C16" s="109" t="s">
        <v>106</v>
      </c>
      <c r="D16" s="109"/>
      <c r="E16" s="109"/>
      <c r="F16" s="195">
        <v>0</v>
      </c>
      <c r="G16" s="154">
        <v>-755594486</v>
      </c>
      <c r="H16" s="154">
        <f>F16+G16</f>
        <v>-755594486</v>
      </c>
    </row>
    <row r="17" spans="1:11" ht="14.1" customHeight="1">
      <c r="A17" s="109"/>
      <c r="B17" s="109"/>
      <c r="C17" s="109" t="s">
        <v>107</v>
      </c>
      <c r="D17" s="109"/>
      <c r="E17" s="109"/>
      <c r="F17" s="154">
        <v>-62791067</v>
      </c>
      <c r="G17" s="206">
        <v>1012515721</v>
      </c>
      <c r="H17" s="205">
        <f>F17+G17</f>
        <v>949724654</v>
      </c>
      <c r="K17" s="210"/>
    </row>
    <row r="18" spans="1:11">
      <c r="A18" s="109"/>
      <c r="B18" s="109"/>
      <c r="C18" s="109" t="s">
        <v>108</v>
      </c>
      <c r="D18" s="109"/>
      <c r="E18" s="109"/>
      <c r="F18" s="195">
        <v>0</v>
      </c>
      <c r="G18" s="191">
        <v>11361716</v>
      </c>
      <c r="H18" s="191">
        <v>11361716</v>
      </c>
    </row>
    <row r="19" spans="1:11" ht="17.25" customHeight="1">
      <c r="A19" s="120" t="s">
        <v>75</v>
      </c>
      <c r="B19" s="119"/>
      <c r="C19" s="119"/>
      <c r="D19" s="119"/>
      <c r="E19" s="119"/>
      <c r="F19" s="247">
        <f>SUM(F11:F18)</f>
        <v>-90579784</v>
      </c>
      <c r="G19" s="193">
        <f>SUM(G11:G18)</f>
        <v>7836507999</v>
      </c>
      <c r="H19" s="193">
        <f>SUM(H11:H18)</f>
        <v>7745928215</v>
      </c>
    </row>
    <row r="20" spans="1:11" ht="14.1" customHeight="1">
      <c r="A20" s="113"/>
      <c r="B20" s="114"/>
      <c r="C20" s="114"/>
      <c r="D20" s="114"/>
      <c r="E20" s="114"/>
      <c r="F20" s="190"/>
      <c r="G20" s="190"/>
      <c r="H20" s="190"/>
    </row>
    <row r="21" spans="1:11" ht="14.1" customHeight="1">
      <c r="A21" s="115" t="s">
        <v>71</v>
      </c>
      <c r="B21" s="109"/>
      <c r="C21" s="109"/>
      <c r="D21" s="109"/>
      <c r="E21" s="109"/>
      <c r="F21" s="191"/>
      <c r="G21" s="191"/>
      <c r="H21" s="191"/>
    </row>
    <row r="22" spans="1:11">
      <c r="A22" s="109"/>
      <c r="B22" s="109" t="s">
        <v>34</v>
      </c>
      <c r="C22" s="109"/>
      <c r="D22" s="109"/>
      <c r="E22" s="109"/>
      <c r="F22" s="191"/>
      <c r="G22" s="191"/>
      <c r="H22" s="191"/>
    </row>
    <row r="23" spans="1:11" ht="14.1" customHeight="1">
      <c r="A23" s="109"/>
      <c r="B23" s="109"/>
      <c r="C23" s="196" t="s">
        <v>78</v>
      </c>
      <c r="D23" s="196"/>
      <c r="E23" s="196"/>
      <c r="F23" s="197">
        <v>0</v>
      </c>
      <c r="G23" s="154">
        <v>-2219816648</v>
      </c>
      <c r="H23" s="154">
        <f>F23+G23</f>
        <v>-2219816648</v>
      </c>
    </row>
    <row r="24" spans="1:11" ht="14.1" customHeight="1">
      <c r="A24" s="109"/>
      <c r="B24" s="109"/>
      <c r="C24" s="109" t="s">
        <v>77</v>
      </c>
      <c r="D24" s="109"/>
      <c r="E24" s="109"/>
      <c r="F24" s="192">
        <v>95547933</v>
      </c>
      <c r="G24" s="192">
        <v>4493210160</v>
      </c>
      <c r="H24" s="154">
        <f>F24+G24</f>
        <v>4588758093</v>
      </c>
    </row>
    <row r="25" spans="1:11" ht="17.25" customHeight="1" thickBot="1">
      <c r="A25" s="122" t="s">
        <v>104</v>
      </c>
      <c r="B25" s="121"/>
      <c r="C25" s="121"/>
      <c r="D25" s="121"/>
      <c r="E25" s="121"/>
      <c r="F25" s="194">
        <f>SUM(F19:F24)</f>
        <v>4968149</v>
      </c>
      <c r="G25" s="194">
        <f>SUM(G19:G24)</f>
        <v>10109901511</v>
      </c>
      <c r="H25" s="194">
        <f>SUM(H19:H24)</f>
        <v>10114869660</v>
      </c>
    </row>
    <row r="26" spans="1:11" ht="14.1" customHeight="1" thickTop="1">
      <c r="A26" s="109"/>
      <c r="B26" s="109"/>
      <c r="C26" s="109"/>
      <c r="D26" s="109"/>
      <c r="E26" s="109"/>
      <c r="F26" s="116"/>
      <c r="G26" s="117"/>
      <c r="H26" s="117"/>
    </row>
    <row r="27" spans="1:11">
      <c r="A27" s="263" t="s">
        <v>151</v>
      </c>
      <c r="B27" s="263"/>
      <c r="C27" s="263"/>
      <c r="D27" s="263"/>
      <c r="E27" s="263"/>
      <c r="F27" s="263"/>
      <c r="G27" s="263"/>
      <c r="H27" s="263"/>
    </row>
    <row r="30" spans="1:11">
      <c r="G30" s="144"/>
      <c r="H30" s="144"/>
    </row>
  </sheetData>
  <sheetProtection algorithmName="SHA-512" hashValue="Ys/Dbsebbfhp6N6QiS4YkCc8NtklWjTGOM9XihxZN3oMHu3pFvCjbszyu5FBmSbJzxrMskeLmLGN2Fb5OquTkw==" saltValue="njfGowo9w31U2kd9WJXJGQ==" spinCount="100000" sheet="1" objects="1" scenarios="1" selectLockedCells="1" selectUnlockedCells="1"/>
  <mergeCells count="7">
    <mergeCell ref="A2:H2"/>
    <mergeCell ref="A27:H27"/>
    <mergeCell ref="A3:H3"/>
    <mergeCell ref="A4:H4"/>
    <mergeCell ref="A5:H5"/>
    <mergeCell ref="H8:H9"/>
    <mergeCell ref="A6:H6"/>
  </mergeCells>
  <printOptions horizontalCentered="1"/>
  <pageMargins left="0.78740157480314998" right="0.39370078740157499" top="0.98425196850393704" bottom="0.98425196850393704" header="0" footer="0.511811023622047"/>
  <pageSetup scale="84" firstPageNumber="61" fitToWidth="0" fitToHeight="0" orientation="portrait" useFirstPageNumber="1" r:id="rId1"/>
  <headerFooter>
    <oddFooter>&amp;R&amp;"Arial,Regular"&amp;13 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K104"/>
  <sheetViews>
    <sheetView zoomScaleNormal="100" zoomScaleSheetLayoutView="100" zoomScalePageLayoutView="70" workbookViewId="0"/>
  </sheetViews>
  <sheetFormatPr defaultColWidth="9.109375" defaultRowHeight="15.6"/>
  <cols>
    <col min="1" max="1" width="3.33203125" style="57" customWidth="1"/>
    <col min="2" max="2" width="2" style="74" customWidth="1"/>
    <col min="3" max="3" width="4.109375" style="240" bestFit="1" customWidth="1"/>
    <col min="4" max="4" width="2.109375" style="59" customWidth="1"/>
    <col min="5" max="5" width="69.44140625" style="63" customWidth="1"/>
    <col min="6" max="6" width="9.33203125" style="63" bestFit="1" customWidth="1"/>
    <col min="7" max="7" width="21.44140625" style="78" bestFit="1" customWidth="1"/>
    <col min="8" max="8" width="1.109375" style="76" customWidth="1"/>
    <col min="9" max="9" width="20.88671875" style="78" bestFit="1" customWidth="1"/>
    <col min="10" max="10" width="9.109375" style="57"/>
    <col min="11" max="11" width="15.5546875" style="57" bestFit="1" customWidth="1"/>
    <col min="12" max="16384" width="9.109375" style="57"/>
  </cols>
  <sheetData>
    <row r="1" spans="2:9">
      <c r="B1" s="269" t="s">
        <v>52</v>
      </c>
      <c r="C1" s="269"/>
      <c r="D1" s="269"/>
      <c r="E1" s="269"/>
      <c r="F1" s="269"/>
      <c r="G1" s="269"/>
      <c r="H1" s="269"/>
      <c r="I1" s="269"/>
    </row>
    <row r="2" spans="2:9">
      <c r="B2" s="269" t="s">
        <v>51</v>
      </c>
      <c r="C2" s="269"/>
      <c r="D2" s="269"/>
      <c r="E2" s="269"/>
      <c r="F2" s="269"/>
      <c r="G2" s="269"/>
      <c r="H2" s="269"/>
      <c r="I2" s="269"/>
    </row>
    <row r="3" spans="2:9">
      <c r="B3" s="269" t="s">
        <v>58</v>
      </c>
      <c r="C3" s="269"/>
      <c r="D3" s="269"/>
      <c r="E3" s="269"/>
      <c r="F3" s="269"/>
      <c r="G3" s="269"/>
      <c r="H3" s="269"/>
      <c r="I3" s="269"/>
    </row>
    <row r="4" spans="2:9" ht="15.75" customHeight="1">
      <c r="B4" s="268" t="s">
        <v>68</v>
      </c>
      <c r="C4" s="268"/>
      <c r="D4" s="268"/>
      <c r="E4" s="268"/>
      <c r="F4" s="268"/>
      <c r="G4" s="268"/>
      <c r="H4" s="268"/>
      <c r="I4" s="268"/>
    </row>
    <row r="5" spans="2:9" ht="15.75" customHeight="1">
      <c r="B5" s="268" t="s">
        <v>67</v>
      </c>
      <c r="C5" s="268"/>
      <c r="D5" s="268"/>
      <c r="E5" s="268"/>
      <c r="F5" s="268"/>
      <c r="G5" s="268"/>
      <c r="H5" s="268"/>
      <c r="I5" s="268"/>
    </row>
    <row r="6" spans="2:9">
      <c r="B6" s="270"/>
      <c r="C6" s="270"/>
      <c r="D6" s="270"/>
      <c r="E6" s="270"/>
      <c r="F6" s="270"/>
      <c r="G6" s="270"/>
      <c r="H6" s="270"/>
      <c r="I6" s="270"/>
    </row>
    <row r="7" spans="2:9" ht="15.75" customHeight="1">
      <c r="B7" s="123"/>
      <c r="C7" s="124"/>
      <c r="D7" s="271"/>
      <c r="E7" s="271"/>
      <c r="F7" s="125" t="s">
        <v>59</v>
      </c>
      <c r="G7" s="163" t="s">
        <v>73</v>
      </c>
      <c r="H7" s="164"/>
      <c r="I7" s="163" t="s">
        <v>54</v>
      </c>
    </row>
    <row r="8" spans="2:9" s="60" customFormat="1" ht="15.75" customHeight="1">
      <c r="B8" s="59" t="s">
        <v>35</v>
      </c>
      <c r="C8" s="240"/>
      <c r="D8" s="59"/>
      <c r="E8" s="59"/>
      <c r="F8" s="59"/>
      <c r="G8" s="165"/>
      <c r="H8" s="166"/>
      <c r="I8" s="165"/>
    </row>
    <row r="9" spans="2:9" s="60" customFormat="1" ht="9" customHeight="1">
      <c r="B9" s="59"/>
      <c r="C9" s="240"/>
      <c r="D9" s="59"/>
      <c r="E9" s="59"/>
      <c r="F9" s="59"/>
      <c r="G9" s="167"/>
      <c r="H9" s="166"/>
      <c r="I9" s="167"/>
    </row>
    <row r="10" spans="2:9" s="60" customFormat="1">
      <c r="B10" s="61" t="s">
        <v>36</v>
      </c>
      <c r="C10" s="240"/>
      <c r="D10" s="59"/>
      <c r="E10" s="59"/>
      <c r="F10" s="59"/>
      <c r="G10" s="167"/>
      <c r="H10" s="166"/>
      <c r="I10" s="167"/>
    </row>
    <row r="11" spans="2:9" s="60" customFormat="1">
      <c r="B11" s="61"/>
      <c r="C11" s="62">
        <v>1</v>
      </c>
      <c r="D11" s="63" t="s">
        <v>109</v>
      </c>
      <c r="E11" s="59"/>
      <c r="F11" s="59"/>
      <c r="G11" s="223">
        <v>21234463677</v>
      </c>
      <c r="H11" s="227"/>
      <c r="I11" s="223">
        <v>30895913128</v>
      </c>
    </row>
    <row r="12" spans="2:9" s="60" customFormat="1">
      <c r="B12" s="61"/>
      <c r="C12" s="62"/>
      <c r="D12" s="63" t="s">
        <v>110</v>
      </c>
      <c r="E12" s="59"/>
      <c r="F12" s="59"/>
      <c r="G12" s="228">
        <v>85136306</v>
      </c>
      <c r="H12" s="227"/>
      <c r="I12" s="228" t="s">
        <v>64</v>
      </c>
    </row>
    <row r="13" spans="2:9" s="60" customFormat="1">
      <c r="B13" s="61"/>
      <c r="C13" s="62"/>
      <c r="D13" s="63" t="s">
        <v>111</v>
      </c>
      <c r="E13" s="59"/>
      <c r="F13" s="59"/>
      <c r="G13" s="223">
        <v>10367266427</v>
      </c>
      <c r="H13" s="227"/>
      <c r="I13" s="223">
        <v>9401855682</v>
      </c>
    </row>
    <row r="14" spans="2:9" s="60" customFormat="1">
      <c r="B14" s="61"/>
      <c r="C14" s="62"/>
      <c r="D14" s="63" t="s">
        <v>112</v>
      </c>
      <c r="E14" s="59"/>
      <c r="F14" s="59"/>
      <c r="G14" s="223">
        <v>276639068</v>
      </c>
      <c r="H14" s="227"/>
      <c r="I14" s="223">
        <v>269903662</v>
      </c>
    </row>
    <row r="15" spans="2:9" s="60" customFormat="1">
      <c r="B15" s="61"/>
      <c r="C15" s="62"/>
      <c r="D15" s="63" t="s">
        <v>113</v>
      </c>
      <c r="E15" s="59"/>
      <c r="F15" s="59"/>
      <c r="G15" s="223">
        <v>37512036</v>
      </c>
      <c r="H15" s="227"/>
      <c r="I15" s="223">
        <v>28013414</v>
      </c>
    </row>
    <row r="16" spans="2:9" s="60" customFormat="1">
      <c r="B16" s="61"/>
      <c r="C16" s="62"/>
      <c r="D16" s="63" t="s">
        <v>114</v>
      </c>
      <c r="E16" s="59"/>
      <c r="F16" s="59"/>
      <c r="G16" s="223">
        <v>83396862</v>
      </c>
      <c r="H16" s="227"/>
      <c r="I16" s="223">
        <v>19538439</v>
      </c>
    </row>
    <row r="17" spans="2:9" s="60" customFormat="1">
      <c r="B17" s="61"/>
      <c r="C17" s="62"/>
      <c r="D17" s="63" t="s">
        <v>115</v>
      </c>
      <c r="E17" s="59"/>
      <c r="F17" s="59"/>
      <c r="G17" s="223">
        <v>13286902</v>
      </c>
      <c r="H17" s="227"/>
      <c r="I17" s="223">
        <v>138078993</v>
      </c>
    </row>
    <row r="18" spans="2:9" s="60" customFormat="1">
      <c r="B18" s="61"/>
      <c r="C18" s="62"/>
      <c r="D18" s="63" t="s">
        <v>116</v>
      </c>
      <c r="E18" s="59"/>
      <c r="F18" s="59"/>
      <c r="G18" s="223">
        <v>4808966</v>
      </c>
      <c r="H18" s="227"/>
      <c r="I18" s="223">
        <v>11619198</v>
      </c>
    </row>
    <row r="19" spans="2:9" s="60" customFormat="1">
      <c r="B19" s="61"/>
      <c r="C19" s="62"/>
      <c r="D19" s="63" t="s">
        <v>117</v>
      </c>
      <c r="E19" s="59"/>
      <c r="F19" s="59"/>
      <c r="G19" s="223">
        <v>7103500</v>
      </c>
      <c r="H19" s="227"/>
      <c r="I19" s="223">
        <v>11055000</v>
      </c>
    </row>
    <row r="20" spans="2:9" s="60" customFormat="1">
      <c r="B20" s="61"/>
      <c r="C20" s="62"/>
      <c r="D20" s="63" t="s">
        <v>118</v>
      </c>
      <c r="E20" s="59"/>
      <c r="F20" s="59"/>
      <c r="G20" s="223">
        <v>18400327</v>
      </c>
      <c r="H20" s="227"/>
      <c r="I20" s="223">
        <v>9536435.5700000003</v>
      </c>
    </row>
    <row r="21" spans="2:9" s="60" customFormat="1">
      <c r="B21" s="61"/>
      <c r="C21" s="62"/>
      <c r="D21" s="63" t="s">
        <v>119</v>
      </c>
      <c r="E21" s="59"/>
      <c r="F21" s="59"/>
      <c r="G21" s="223">
        <v>499548</v>
      </c>
      <c r="H21" s="227"/>
      <c r="I21" s="223">
        <v>151760.32000000001</v>
      </c>
    </row>
    <row r="22" spans="2:9" ht="15">
      <c r="B22" s="64"/>
      <c r="C22" s="65">
        <v>2</v>
      </c>
      <c r="D22" s="63" t="s">
        <v>120</v>
      </c>
      <c r="G22" s="228">
        <v>6538</v>
      </c>
      <c r="H22" s="227"/>
      <c r="I22" s="228" t="s">
        <v>64</v>
      </c>
    </row>
    <row r="23" spans="2:9" ht="15">
      <c r="B23" s="64"/>
      <c r="C23" s="65"/>
      <c r="D23" s="66" t="s">
        <v>121</v>
      </c>
      <c r="E23" s="66"/>
      <c r="F23" s="66"/>
      <c r="G23" s="223">
        <v>2642954</v>
      </c>
      <c r="H23" s="227"/>
      <c r="I23" s="223">
        <v>453.94000000000005</v>
      </c>
    </row>
    <row r="24" spans="2:9" ht="15">
      <c r="B24" s="64"/>
      <c r="C24" s="65">
        <v>3</v>
      </c>
      <c r="D24" s="63" t="s">
        <v>122</v>
      </c>
      <c r="E24" s="66"/>
      <c r="F24" s="66"/>
      <c r="G24" s="223">
        <v>902681985</v>
      </c>
      <c r="H24" s="227"/>
      <c r="I24" s="223">
        <v>10721295.760000002</v>
      </c>
    </row>
    <row r="25" spans="2:9" ht="15">
      <c r="B25" s="64"/>
      <c r="C25" s="65"/>
      <c r="D25" s="63" t="s">
        <v>123</v>
      </c>
      <c r="G25" s="228" t="s">
        <v>64</v>
      </c>
      <c r="H25" s="227"/>
      <c r="I25" s="223">
        <v>1000000</v>
      </c>
    </row>
    <row r="26" spans="2:9" ht="15">
      <c r="B26" s="64"/>
      <c r="C26" s="65"/>
      <c r="D26" s="63" t="s">
        <v>124</v>
      </c>
      <c r="G26" s="228">
        <v>74363320</v>
      </c>
      <c r="H26" s="227"/>
      <c r="I26" s="228" t="s">
        <v>64</v>
      </c>
    </row>
    <row r="27" spans="2:9" s="60" customFormat="1">
      <c r="B27" s="126"/>
      <c r="C27" s="131" t="s">
        <v>55</v>
      </c>
      <c r="D27" s="128"/>
      <c r="E27" s="128"/>
      <c r="F27" s="128"/>
      <c r="G27" s="189">
        <f>SUM(G11:G26)</f>
        <v>33108208416</v>
      </c>
      <c r="H27" s="229"/>
      <c r="I27" s="189">
        <f>SUM(I11:I26)</f>
        <v>40797387461.590004</v>
      </c>
    </row>
    <row r="28" spans="2:9" s="60" customFormat="1" ht="10.5" customHeight="1">
      <c r="B28" s="59"/>
      <c r="C28" s="240"/>
      <c r="D28" s="59"/>
      <c r="E28" s="59"/>
      <c r="F28" s="59"/>
      <c r="G28" s="230"/>
      <c r="H28" s="231"/>
      <c r="I28" s="230"/>
    </row>
    <row r="29" spans="2:9" s="60" customFormat="1">
      <c r="B29" s="61" t="s">
        <v>37</v>
      </c>
      <c r="C29" s="240"/>
      <c r="D29" s="59"/>
      <c r="E29" s="59"/>
      <c r="F29" s="59"/>
      <c r="G29" s="230"/>
      <c r="H29" s="231"/>
      <c r="I29" s="230"/>
    </row>
    <row r="30" spans="2:9" ht="15">
      <c r="B30" s="64"/>
      <c r="C30" s="65">
        <v>6</v>
      </c>
      <c r="D30" s="63" t="s">
        <v>125</v>
      </c>
      <c r="G30" s="223">
        <v>3111321248</v>
      </c>
      <c r="H30" s="227"/>
      <c r="I30" s="223">
        <v>4613483805</v>
      </c>
    </row>
    <row r="31" spans="2:9" ht="15">
      <c r="B31" s="64"/>
      <c r="C31" s="65">
        <v>7</v>
      </c>
      <c r="D31" s="63" t="s">
        <v>97</v>
      </c>
      <c r="G31" s="223">
        <v>1204227074</v>
      </c>
      <c r="H31" s="227"/>
      <c r="I31" s="223">
        <v>1272627703</v>
      </c>
    </row>
    <row r="32" spans="2:9" ht="15">
      <c r="B32" s="64"/>
      <c r="C32" s="65"/>
      <c r="D32" s="63" t="s">
        <v>126</v>
      </c>
      <c r="G32" s="223">
        <v>12797682310</v>
      </c>
      <c r="H32" s="227"/>
      <c r="I32" s="223">
        <v>17078668375</v>
      </c>
    </row>
    <row r="33" spans="2:11" ht="15">
      <c r="B33" s="64"/>
      <c r="C33" s="65"/>
      <c r="D33" s="63" t="s">
        <v>127</v>
      </c>
      <c r="G33" s="223">
        <v>7140815835</v>
      </c>
      <c r="H33" s="227"/>
      <c r="I33" s="223">
        <v>12056435124</v>
      </c>
    </row>
    <row r="34" spans="2:11" ht="15">
      <c r="B34" s="64"/>
      <c r="C34" s="65"/>
      <c r="D34" s="63" t="s">
        <v>128</v>
      </c>
      <c r="G34" s="223">
        <v>792812125</v>
      </c>
      <c r="H34" s="227"/>
      <c r="I34" s="223">
        <v>866038056</v>
      </c>
    </row>
    <row r="35" spans="2:11" ht="15">
      <c r="B35" s="64"/>
      <c r="C35" s="65">
        <v>8</v>
      </c>
      <c r="D35" s="63" t="s">
        <v>129</v>
      </c>
      <c r="E35" s="68"/>
      <c r="F35" s="68"/>
      <c r="G35" s="223">
        <v>269229295</v>
      </c>
      <c r="H35" s="227"/>
      <c r="I35" s="223">
        <v>328523569</v>
      </c>
    </row>
    <row r="36" spans="2:11" ht="15">
      <c r="B36" s="64"/>
      <c r="C36" s="65">
        <v>9</v>
      </c>
      <c r="D36" s="63" t="s">
        <v>130</v>
      </c>
      <c r="E36" s="66"/>
      <c r="F36" s="66"/>
      <c r="G36" s="223">
        <v>1933739932</v>
      </c>
      <c r="H36" s="227"/>
      <c r="I36" s="223">
        <v>3026680688</v>
      </c>
    </row>
    <row r="37" spans="2:11" ht="15">
      <c r="B37" s="64"/>
      <c r="C37" s="65">
        <v>10</v>
      </c>
      <c r="D37" s="66" t="s">
        <v>131</v>
      </c>
      <c r="E37" s="66"/>
      <c r="F37" s="66"/>
      <c r="G37" s="223">
        <v>94768003</v>
      </c>
      <c r="H37" s="227"/>
      <c r="I37" s="223">
        <v>61856921</v>
      </c>
    </row>
    <row r="38" spans="2:11" ht="15">
      <c r="B38" s="64"/>
      <c r="C38" s="65">
        <v>11</v>
      </c>
      <c r="D38" s="66" t="s">
        <v>134</v>
      </c>
      <c r="E38" s="66"/>
      <c r="F38" s="66"/>
      <c r="G38" s="223">
        <v>2210170</v>
      </c>
      <c r="H38" s="227"/>
      <c r="I38" s="223">
        <v>13165638</v>
      </c>
    </row>
    <row r="39" spans="2:11" s="69" customFormat="1" ht="15">
      <c r="B39" s="68"/>
      <c r="C39" s="65">
        <v>12</v>
      </c>
      <c r="D39" s="67" t="s">
        <v>38</v>
      </c>
      <c r="E39" s="67"/>
      <c r="F39" s="67"/>
      <c r="G39" s="223">
        <v>5489003</v>
      </c>
      <c r="H39" s="227"/>
      <c r="I39" s="223">
        <v>20684073</v>
      </c>
    </row>
    <row r="40" spans="2:11" s="69" customFormat="1" ht="15">
      <c r="B40" s="68"/>
      <c r="C40" s="65">
        <v>13</v>
      </c>
      <c r="D40" s="67" t="s">
        <v>61</v>
      </c>
      <c r="E40" s="67"/>
      <c r="F40" s="67"/>
      <c r="G40" s="228" t="s">
        <v>64</v>
      </c>
      <c r="H40" s="227"/>
      <c r="I40" s="223">
        <v>707223555</v>
      </c>
    </row>
    <row r="41" spans="2:11" s="69" customFormat="1" ht="15">
      <c r="B41" s="68"/>
      <c r="C41" s="239"/>
      <c r="D41" s="67" t="s">
        <v>135</v>
      </c>
      <c r="G41" s="228" t="s">
        <v>64</v>
      </c>
      <c r="H41" s="227"/>
      <c r="I41" s="223">
        <v>11442190</v>
      </c>
    </row>
    <row r="42" spans="2:11" s="69" customFormat="1" ht="15">
      <c r="B42" s="68"/>
      <c r="C42" s="65">
        <v>14</v>
      </c>
      <c r="D42" s="67" t="s">
        <v>136</v>
      </c>
      <c r="G42" s="223">
        <v>62197541</v>
      </c>
      <c r="H42" s="227"/>
      <c r="I42" s="223">
        <v>192405316</v>
      </c>
    </row>
    <row r="43" spans="2:11" ht="15">
      <c r="B43" s="64"/>
      <c r="C43" s="65">
        <v>16</v>
      </c>
      <c r="D43" s="66" t="s">
        <v>124</v>
      </c>
      <c r="G43" s="223">
        <v>114380731</v>
      </c>
      <c r="H43" s="227"/>
      <c r="I43" s="223">
        <v>20736735</v>
      </c>
    </row>
    <row r="44" spans="2:11" s="60" customFormat="1">
      <c r="B44" s="129"/>
      <c r="C44" s="131" t="s">
        <v>56</v>
      </c>
      <c r="D44" s="128"/>
      <c r="E44" s="128"/>
      <c r="F44" s="128"/>
      <c r="G44" s="189">
        <f>SUM(G30:G43)</f>
        <v>27528873267</v>
      </c>
      <c r="H44" s="229"/>
      <c r="I44" s="189">
        <f>SUM(I30:I43)</f>
        <v>40269971748</v>
      </c>
    </row>
    <row r="45" spans="2:11" ht="13.5" customHeight="1">
      <c r="B45" s="66"/>
      <c r="C45" s="71"/>
      <c r="D45" s="63"/>
      <c r="G45" s="223"/>
      <c r="H45" s="227"/>
      <c r="I45" s="223"/>
    </row>
    <row r="46" spans="2:11">
      <c r="B46" s="130" t="s">
        <v>47</v>
      </c>
      <c r="C46" s="124"/>
      <c r="D46" s="128"/>
      <c r="E46" s="128"/>
      <c r="F46" s="128"/>
      <c r="G46" s="189">
        <f>G27-G44</f>
        <v>5579335149</v>
      </c>
      <c r="H46" s="229"/>
      <c r="I46" s="189">
        <f>I27-I44</f>
        <v>527415713.59000397</v>
      </c>
      <c r="K46" s="78"/>
    </row>
    <row r="47" spans="2:11">
      <c r="B47" s="72"/>
      <c r="C47" s="58"/>
      <c r="E47" s="59"/>
      <c r="F47" s="59"/>
      <c r="G47" s="230"/>
      <c r="H47" s="231"/>
      <c r="I47" s="230"/>
    </row>
    <row r="48" spans="2:11" s="60" customFormat="1">
      <c r="B48" s="72" t="s">
        <v>39</v>
      </c>
      <c r="C48" s="58"/>
      <c r="D48" s="59"/>
      <c r="E48" s="59"/>
      <c r="F48" s="59"/>
      <c r="G48" s="230"/>
      <c r="H48" s="231"/>
      <c r="I48" s="230"/>
    </row>
    <row r="49" spans="2:9" s="60" customFormat="1" ht="10.5" customHeight="1">
      <c r="B49" s="72"/>
      <c r="C49" s="58"/>
      <c r="D49" s="59"/>
      <c r="E49" s="59"/>
      <c r="F49" s="59"/>
      <c r="G49" s="230"/>
      <c r="H49" s="231"/>
      <c r="I49" s="230"/>
    </row>
    <row r="50" spans="2:9" s="60" customFormat="1">
      <c r="B50" s="70" t="s">
        <v>36</v>
      </c>
      <c r="C50" s="58"/>
      <c r="D50" s="59"/>
      <c r="E50" s="59"/>
      <c r="F50" s="59"/>
      <c r="G50" s="230"/>
      <c r="H50" s="231"/>
      <c r="I50" s="230"/>
    </row>
    <row r="51" spans="2:9" ht="15">
      <c r="B51" s="64"/>
      <c r="C51" s="65">
        <v>22</v>
      </c>
      <c r="D51" s="67" t="s">
        <v>137</v>
      </c>
      <c r="E51" s="67"/>
      <c r="F51" s="67"/>
      <c r="G51" s="223">
        <v>406093912</v>
      </c>
      <c r="H51" s="227"/>
      <c r="I51" s="223">
        <v>1627165203</v>
      </c>
    </row>
    <row r="52" spans="2:9" ht="15">
      <c r="B52" s="64"/>
      <c r="C52" s="65">
        <v>29</v>
      </c>
      <c r="D52" s="63" t="s">
        <v>138</v>
      </c>
      <c r="G52" s="223">
        <v>767617</v>
      </c>
      <c r="H52" s="227"/>
      <c r="I52" s="223">
        <v>54240</v>
      </c>
    </row>
    <row r="53" spans="2:9" s="61" customFormat="1">
      <c r="B53" s="126"/>
      <c r="C53" s="131" t="s">
        <v>55</v>
      </c>
      <c r="D53" s="126"/>
      <c r="E53" s="126"/>
      <c r="F53" s="126"/>
      <c r="G53" s="189">
        <f>SUM(G51:G52)</f>
        <v>406861529</v>
      </c>
      <c r="H53" s="229"/>
      <c r="I53" s="189">
        <f>SUM(I51:I52)</f>
        <v>1627219443</v>
      </c>
    </row>
    <row r="54" spans="2:9" ht="9.75" customHeight="1">
      <c r="B54" s="63"/>
      <c r="C54" s="239"/>
      <c r="D54" s="63"/>
      <c r="G54" s="232"/>
      <c r="H54" s="233"/>
      <c r="I54" s="232"/>
    </row>
    <row r="55" spans="2:9" s="61" customFormat="1">
      <c r="B55" s="61" t="s">
        <v>37</v>
      </c>
      <c r="C55" s="240"/>
      <c r="G55" s="230"/>
      <c r="H55" s="231"/>
      <c r="I55" s="230"/>
    </row>
    <row r="56" spans="2:9" ht="15">
      <c r="B56" s="64"/>
      <c r="C56" s="65">
        <v>31</v>
      </c>
      <c r="D56" s="63" t="s">
        <v>139</v>
      </c>
      <c r="G56" s="228">
        <v>82056715</v>
      </c>
      <c r="H56" s="227"/>
      <c r="I56" s="228" t="s">
        <v>64</v>
      </c>
    </row>
    <row r="57" spans="2:9" ht="15">
      <c r="B57" s="64"/>
      <c r="C57" s="65">
        <v>32</v>
      </c>
      <c r="D57" s="63" t="s">
        <v>140</v>
      </c>
      <c r="G57" s="228" t="s">
        <v>64</v>
      </c>
      <c r="H57" s="227"/>
      <c r="I57" s="223">
        <v>317836</v>
      </c>
    </row>
    <row r="58" spans="2:9" ht="15">
      <c r="B58" s="64"/>
      <c r="C58" s="65">
        <v>33</v>
      </c>
      <c r="D58" s="67" t="s">
        <v>141</v>
      </c>
      <c r="E58" s="67"/>
      <c r="F58" s="67"/>
      <c r="G58" s="223">
        <v>4026533</v>
      </c>
      <c r="H58" s="227"/>
      <c r="I58" s="223">
        <v>39082801</v>
      </c>
    </row>
    <row r="59" spans="2:9" ht="15">
      <c r="B59" s="64"/>
      <c r="C59" s="65"/>
      <c r="D59" s="67" t="s">
        <v>142</v>
      </c>
      <c r="E59" s="67"/>
      <c r="F59" s="67"/>
      <c r="G59" s="223">
        <v>23286894</v>
      </c>
      <c r="H59" s="227"/>
      <c r="I59" s="223">
        <v>43525179</v>
      </c>
    </row>
    <row r="60" spans="2:9" ht="15">
      <c r="B60" s="64"/>
      <c r="C60" s="65"/>
      <c r="D60" s="67" t="s">
        <v>143</v>
      </c>
      <c r="E60" s="67"/>
      <c r="F60" s="67"/>
      <c r="G60" s="223">
        <v>6950000</v>
      </c>
      <c r="H60" s="227"/>
      <c r="I60" s="241">
        <v>0</v>
      </c>
    </row>
    <row r="61" spans="2:9" ht="15">
      <c r="B61" s="64"/>
      <c r="C61" s="65"/>
      <c r="D61" s="67" t="s">
        <v>144</v>
      </c>
      <c r="E61" s="67"/>
      <c r="F61" s="67"/>
      <c r="G61" s="223">
        <v>1454899</v>
      </c>
      <c r="H61" s="227"/>
      <c r="I61" s="223">
        <v>1240188</v>
      </c>
    </row>
    <row r="62" spans="2:9" ht="15">
      <c r="B62" s="64"/>
      <c r="C62" s="65"/>
      <c r="D62" s="67" t="s">
        <v>145</v>
      </c>
      <c r="E62" s="67"/>
      <c r="F62" s="67"/>
      <c r="G62" s="228" t="s">
        <v>64</v>
      </c>
      <c r="H62" s="227"/>
      <c r="I62" s="223">
        <v>26508100</v>
      </c>
    </row>
    <row r="63" spans="2:9" ht="15">
      <c r="B63" s="64"/>
      <c r="C63" s="65">
        <v>34</v>
      </c>
      <c r="D63" s="63" t="s">
        <v>146</v>
      </c>
      <c r="G63" s="228" t="s">
        <v>64</v>
      </c>
      <c r="H63" s="227"/>
      <c r="I63" s="223">
        <v>16810325</v>
      </c>
    </row>
    <row r="64" spans="2:9" ht="15">
      <c r="B64" s="64"/>
      <c r="C64" s="65">
        <v>35</v>
      </c>
      <c r="D64" s="68" t="s">
        <v>147</v>
      </c>
      <c r="E64" s="66"/>
      <c r="F64" s="66"/>
      <c r="G64" s="223">
        <v>3757586</v>
      </c>
      <c r="H64" s="227"/>
      <c r="I64" s="223">
        <v>3540599</v>
      </c>
    </row>
    <row r="65" spans="2:9" s="60" customFormat="1">
      <c r="B65" s="126"/>
      <c r="C65" s="131" t="s">
        <v>56</v>
      </c>
      <c r="D65" s="128"/>
      <c r="E65" s="128"/>
      <c r="F65" s="128"/>
      <c r="G65" s="189">
        <f>SUM(G56:G64)</f>
        <v>121532627</v>
      </c>
      <c r="H65" s="229"/>
      <c r="I65" s="189">
        <f>SUM(I56:I64)</f>
        <v>131025028</v>
      </c>
    </row>
    <row r="66" spans="2:9" ht="15">
      <c r="B66" s="73"/>
      <c r="C66" s="239"/>
      <c r="D66" s="63"/>
      <c r="G66" s="223"/>
      <c r="H66" s="227"/>
      <c r="I66" s="223"/>
    </row>
    <row r="67" spans="2:9">
      <c r="B67" s="131" t="s">
        <v>48</v>
      </c>
      <c r="C67" s="127"/>
      <c r="D67" s="128"/>
      <c r="E67" s="128"/>
      <c r="F67" s="128"/>
      <c r="G67" s="189">
        <f>G53-G65</f>
        <v>285328902</v>
      </c>
      <c r="H67" s="229"/>
      <c r="I67" s="189">
        <f>I53-I65</f>
        <v>1496194415</v>
      </c>
    </row>
    <row r="68" spans="2:9">
      <c r="B68" s="59"/>
      <c r="E68" s="59"/>
      <c r="F68" s="59"/>
      <c r="G68" s="230"/>
      <c r="H68" s="231"/>
      <c r="I68" s="230"/>
    </row>
    <row r="69" spans="2:9">
      <c r="B69" s="72" t="s">
        <v>66</v>
      </c>
      <c r="C69" s="173"/>
      <c r="D69" s="172"/>
      <c r="E69" s="172"/>
      <c r="F69" s="172"/>
      <c r="G69" s="232"/>
      <c r="H69" s="233"/>
      <c r="I69" s="232"/>
    </row>
    <row r="70" spans="2:9">
      <c r="B70" s="61" t="s">
        <v>37</v>
      </c>
      <c r="D70" s="172"/>
      <c r="E70" s="172"/>
      <c r="F70" s="172"/>
      <c r="G70" s="232"/>
      <c r="H70" s="233"/>
      <c r="I70" s="232"/>
    </row>
    <row r="71" spans="2:9">
      <c r="B71" s="221"/>
      <c r="C71" s="219"/>
      <c r="D71" s="172" t="s">
        <v>148</v>
      </c>
      <c r="E71" s="172"/>
      <c r="F71" s="172"/>
      <c r="G71" s="223">
        <v>95282016</v>
      </c>
      <c r="H71" s="233"/>
      <c r="I71" s="242">
        <v>0</v>
      </c>
    </row>
    <row r="72" spans="2:9">
      <c r="B72" s="220"/>
      <c r="C72" s="218"/>
      <c r="D72" s="145" t="s">
        <v>105</v>
      </c>
      <c r="E72" s="145"/>
      <c r="F72" s="145"/>
      <c r="G72" s="224">
        <v>744232769</v>
      </c>
      <c r="H72" s="234"/>
      <c r="I72" s="226">
        <v>2535289114</v>
      </c>
    </row>
    <row r="73" spans="2:9">
      <c r="B73" s="131" t="s">
        <v>48</v>
      </c>
      <c r="C73" s="135"/>
      <c r="D73" s="174"/>
      <c r="E73" s="174"/>
      <c r="F73" s="174"/>
      <c r="G73" s="189">
        <f>SUM(G71:G72)</f>
        <v>839514785</v>
      </c>
      <c r="H73" s="229"/>
      <c r="I73" s="188">
        <f>I72</f>
        <v>2535289114</v>
      </c>
    </row>
    <row r="74" spans="2:9" ht="12" customHeight="1">
      <c r="B74" s="59"/>
      <c r="E74" s="59"/>
      <c r="F74" s="59"/>
      <c r="G74" s="225"/>
      <c r="H74" s="235"/>
      <c r="I74" s="225"/>
    </row>
    <row r="75" spans="2:9" ht="15">
      <c r="B75" s="63" t="s">
        <v>133</v>
      </c>
      <c r="C75" s="239"/>
      <c r="D75" s="63"/>
      <c r="G75" s="222">
        <f>SUM(G46+G67-G73)</f>
        <v>5025149266</v>
      </c>
      <c r="H75" s="227"/>
      <c r="I75" s="222">
        <f>SUM(I46+I67-I73)</f>
        <v>-511678985.40999603</v>
      </c>
    </row>
    <row r="76" spans="2:9" s="60" customFormat="1">
      <c r="B76" s="145" t="s">
        <v>132</v>
      </c>
      <c r="C76" s="146"/>
      <c r="D76" s="145"/>
      <c r="E76" s="145"/>
      <c r="F76" s="142"/>
      <c r="G76" s="226">
        <f>I78</f>
        <v>9814627509.590004</v>
      </c>
      <c r="H76" s="236"/>
      <c r="I76" s="226">
        <v>10326306495</v>
      </c>
    </row>
    <row r="77" spans="2:9" ht="15">
      <c r="B77" s="172"/>
      <c r="C77" s="173"/>
      <c r="D77" s="172"/>
      <c r="E77" s="172"/>
      <c r="F77" s="172"/>
      <c r="G77" s="232"/>
      <c r="H77" s="233"/>
      <c r="I77" s="232"/>
    </row>
    <row r="78" spans="2:9" ht="16.2" thickBot="1">
      <c r="B78" s="132" t="s">
        <v>40</v>
      </c>
      <c r="C78" s="133"/>
      <c r="D78" s="132"/>
      <c r="E78" s="132"/>
      <c r="F78" s="134">
        <v>5</v>
      </c>
      <c r="G78" s="237">
        <f>SUM(G75:G76)</f>
        <v>14839776775.590004</v>
      </c>
      <c r="H78" s="238"/>
      <c r="I78" s="237">
        <f>SUM(I75:I76)</f>
        <v>9814627509.590004</v>
      </c>
    </row>
    <row r="79" spans="2:9" ht="16.2" thickTop="1">
      <c r="G79" s="168"/>
      <c r="H79" s="168"/>
      <c r="I79" s="168"/>
    </row>
    <row r="80" spans="2:9" ht="15">
      <c r="B80" s="268" t="s">
        <v>150</v>
      </c>
      <c r="C80" s="268"/>
      <c r="D80" s="268"/>
      <c r="E80" s="268"/>
      <c r="F80" s="268"/>
      <c r="G80" s="268"/>
      <c r="H80" s="268"/>
      <c r="I80" s="268"/>
    </row>
    <row r="81" spans="7:9">
      <c r="G81" s="75"/>
      <c r="I81" s="75"/>
    </row>
    <row r="82" spans="7:9">
      <c r="G82" s="75"/>
      <c r="I82" s="75"/>
    </row>
    <row r="83" spans="7:9">
      <c r="G83" s="75"/>
      <c r="I83" s="75"/>
    </row>
    <row r="84" spans="7:9">
      <c r="G84" s="75"/>
      <c r="I84" s="75"/>
    </row>
    <row r="85" spans="7:9">
      <c r="G85" s="75"/>
      <c r="I85" s="75"/>
    </row>
    <row r="86" spans="7:9">
      <c r="G86" s="75"/>
      <c r="I86" s="75"/>
    </row>
    <row r="87" spans="7:9">
      <c r="G87" s="75"/>
      <c r="I87" s="75"/>
    </row>
    <row r="88" spans="7:9">
      <c r="G88" s="75"/>
      <c r="I88" s="75"/>
    </row>
    <row r="89" spans="7:9">
      <c r="G89" s="77"/>
      <c r="I89" s="77"/>
    </row>
    <row r="90" spans="7:9">
      <c r="G90" s="77"/>
      <c r="I90" s="77"/>
    </row>
    <row r="91" spans="7:9">
      <c r="G91" s="77"/>
      <c r="I91" s="77"/>
    </row>
    <row r="92" spans="7:9">
      <c r="G92" s="77"/>
      <c r="I92" s="77"/>
    </row>
    <row r="93" spans="7:9">
      <c r="G93" s="77"/>
      <c r="I93" s="77"/>
    </row>
    <row r="94" spans="7:9">
      <c r="G94" s="77"/>
      <c r="I94" s="77"/>
    </row>
    <row r="95" spans="7:9">
      <c r="G95" s="77"/>
      <c r="I95" s="77"/>
    </row>
    <row r="96" spans="7:9">
      <c r="G96" s="77"/>
      <c r="I96" s="77"/>
    </row>
    <row r="97" spans="7:9">
      <c r="G97" s="77"/>
      <c r="I97" s="77"/>
    </row>
    <row r="98" spans="7:9">
      <c r="G98" s="77"/>
      <c r="I98" s="77"/>
    </row>
    <row r="99" spans="7:9">
      <c r="G99" s="77"/>
      <c r="I99" s="77"/>
    </row>
    <row r="100" spans="7:9">
      <c r="G100" s="77"/>
      <c r="I100" s="77"/>
    </row>
    <row r="101" spans="7:9">
      <c r="G101" s="77"/>
      <c r="I101" s="77"/>
    </row>
    <row r="102" spans="7:9">
      <c r="G102" s="77"/>
      <c r="I102" s="77"/>
    </row>
    <row r="103" spans="7:9">
      <c r="G103" s="77"/>
      <c r="I103" s="77"/>
    </row>
    <row r="104" spans="7:9">
      <c r="G104" s="77"/>
      <c r="I104" s="77"/>
    </row>
  </sheetData>
  <sheetProtection algorithmName="SHA-512" hashValue="CpZpndzTQa4OR4ef/QfPV8AcmqGtZQAIQWJeEFy3td3rnlKkXk4i4UqB8BCf6JxOJlammOEN5qdlBV3rz1Qfng==" saltValue="pAqfHiwzWA4MeJsfO7w1BQ==" spinCount="100000" sheet="1" objects="1" scenarios="1" selectLockedCells="1" selectUnlockedCells="1"/>
  <mergeCells count="8">
    <mergeCell ref="B80:I80"/>
    <mergeCell ref="B1:I1"/>
    <mergeCell ref="B2:I2"/>
    <mergeCell ref="B3:I3"/>
    <mergeCell ref="B6:I6"/>
    <mergeCell ref="D7:E7"/>
    <mergeCell ref="B4:I4"/>
    <mergeCell ref="B5:I5"/>
  </mergeCells>
  <printOptions horizontalCentered="1"/>
  <pageMargins left="1" right="0.75" top="0.5" bottom="0.25" header="0" footer="0.5"/>
  <pageSetup scale="59" firstPageNumber="52" orientation="portrait" useFirstPageNumber="1" r:id="rId1"/>
  <headerFooter>
    <oddFooter>&amp;R&amp;"Arial,Regular"&amp;13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SFP</vt:lpstr>
      <vt:lpstr>SCI</vt:lpstr>
      <vt:lpstr>SCE</vt:lpstr>
      <vt:lpstr>SCF</vt:lpstr>
      <vt:lpstr>SCE!Print_Area</vt:lpstr>
      <vt:lpstr>SCF!Print_Area</vt:lpstr>
      <vt:lpstr>SCI!Print_Area</vt:lpstr>
      <vt:lpstr>SFP!Print_Area</vt:lpstr>
      <vt:lpstr>SCE!Print_Titles</vt:lpstr>
      <vt:lpstr>SCF!Print_Titles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COA-Philippine Charity Sweepstakes Office</dc:creator>
  <cp:keywords/>
  <cp:lastModifiedBy>Ben A. Lazo, Jr.</cp:lastModifiedBy>
  <cp:lastPrinted>2020-09-17T06:55:25Z</cp:lastPrinted>
  <dcterms:created xsi:type="dcterms:W3CDTF">2018-06-13T06:31:39Z</dcterms:created>
  <dcterms:modified xsi:type="dcterms:W3CDTF">2020-09-17T06:55:41Z</dcterms:modified>
</cp:coreProperties>
</file>